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Vodovod v ul. Žiž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Vodovod v ul. Žiž...'!$C$123:$K$412</definedName>
    <definedName name="_xlnm.Print_Area" localSheetId="1">'SO 01 - Vodovod v ul. Žiž...'!$C$4:$J$76,'SO 01 - Vodovod v ul. Žiž...'!$C$82:$J$105,'SO 01 - Vodovod v ul. Žiž...'!$C$111:$J$412</definedName>
    <definedName name="_xlnm.Print_Titles" localSheetId="1">'SO 01 - Vodovod v ul. Žiž...'!$123:$123</definedName>
    <definedName name="_xlnm._FilterDatabase" localSheetId="2" hidden="1">'VON - Vedlejší a ostatní ...'!$C$122:$K$152</definedName>
    <definedName name="_xlnm.Print_Area" localSheetId="2">'VON - Vedlejší a ostatní ...'!$C$4:$J$76,'VON - Vedlejší a ostatní ...'!$C$82:$J$104,'VON - Vedlejší a ostatní ...'!$C$110:$J$152</definedName>
    <definedName name="_xlnm.Print_Titles" localSheetId="2">'VON - Vedlejší a ostatní ...'!$122:$122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92"/>
  <c r="J17"/>
  <c r="J15"/>
  <c r="E15"/>
  <c r="F91"/>
  <c r="J14"/>
  <c r="J12"/>
  <c r="J117"/>
  <c r="E7"/>
  <c r="E113"/>
  <c i="2" r="J37"/>
  <c r="J36"/>
  <c i="1" r="AY95"/>
  <c i="2" r="J35"/>
  <c i="1" r="AX95"/>
  <c i="2" r="BI411"/>
  <c r="BH411"/>
  <c r="BG411"/>
  <c r="BF411"/>
  <c r="T411"/>
  <c r="T410"/>
  <c r="R411"/>
  <c r="R410"/>
  <c r="P411"/>
  <c r="P410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89"/>
  <c r="E7"/>
  <c r="E85"/>
  <c i="1" r="L90"/>
  <c r="AM90"/>
  <c r="AM89"/>
  <c r="L89"/>
  <c r="AM87"/>
  <c r="L87"/>
  <c r="L85"/>
  <c r="L84"/>
  <c i="2" r="J321"/>
  <c r="F35"/>
  <c r="J325"/>
  <c r="BK411"/>
  <c r="BK319"/>
  <c r="J265"/>
  <c i="1" r="AS94"/>
  <c i="2" r="J166"/>
  <c r="BK331"/>
  <c r="J313"/>
  <c r="J382"/>
  <c r="J317"/>
  <c r="BK253"/>
  <c r="J398"/>
  <c r="BK286"/>
  <c r="BK248"/>
  <c r="J349"/>
  <c i="3" r="BK130"/>
  <c r="J146"/>
  <c r="BK128"/>
  <c i="2" r="BK337"/>
  <c r="J154"/>
  <c r="BK357"/>
  <c r="J151"/>
  <c r="BK385"/>
  <c r="J343"/>
  <c r="J309"/>
  <c r="J401"/>
  <c r="J359"/>
  <c r="J197"/>
  <c r="BK388"/>
  <c r="J303"/>
  <c i="3" r="J132"/>
  <c r="BK135"/>
  <c i="2" r="BK307"/>
  <c r="J135"/>
  <c r="BK313"/>
  <c r="BK184"/>
  <c r="J368"/>
  <c r="BK271"/>
  <c r="BK213"/>
  <c r="BK305"/>
  <c r="J275"/>
  <c r="J234"/>
  <c r="BK145"/>
  <c r="J395"/>
  <c r="BK355"/>
  <c r="BK301"/>
  <c r="J407"/>
  <c r="BK373"/>
  <c r="BK347"/>
  <c r="BK323"/>
  <c r="BK176"/>
  <c i="3" r="BK137"/>
  <c r="BK126"/>
  <c r="J137"/>
  <c i="2" r="BK311"/>
  <c r="BK208"/>
  <c r="J205"/>
  <c r="J307"/>
  <c r="BK179"/>
  <c r="J385"/>
  <c r="J295"/>
  <c r="BK261"/>
  <c r="BK200"/>
  <c r="J273"/>
  <c r="J189"/>
  <c r="J405"/>
  <c r="BK353"/>
  <c r="J315"/>
  <c r="J229"/>
  <c r="BK392"/>
  <c r="BK246"/>
  <c r="BK370"/>
  <c r="J202"/>
  <c i="3" r="J128"/>
  <c r="BK151"/>
  <c i="2" r="J329"/>
  <c r="BK161"/>
  <c r="F36"/>
  <c r="J357"/>
  <c r="J246"/>
  <c r="J280"/>
  <c r="BK280"/>
  <c r="BK154"/>
  <c r="J373"/>
  <c r="BK278"/>
  <c r="J169"/>
  <c r="BK127"/>
  <c r="BK327"/>
  <c r="J311"/>
  <c r="BK295"/>
  <c r="J388"/>
  <c r="BK339"/>
  <c r="BK135"/>
  <c r="BK377"/>
  <c r="BK349"/>
  <c r="J278"/>
  <c r="J363"/>
  <c r="BK156"/>
  <c i="3" r="J143"/>
  <c r="BK146"/>
  <c i="2" r="BK303"/>
  <c r="J127"/>
  <c r="BK169"/>
  <c r="J271"/>
  <c r="J34"/>
  <c r="J377"/>
  <c r="BK222"/>
  <c r="J257"/>
  <c r="BK315"/>
  <c r="BK197"/>
  <c r="BK395"/>
  <c r="J319"/>
  <c r="J222"/>
  <c r="BK148"/>
  <c r="J208"/>
  <c r="BK140"/>
  <c r="J361"/>
  <c r="J327"/>
  <c r="J226"/>
  <c r="BK351"/>
  <c r="J284"/>
  <c r="BK244"/>
  <c r="BK151"/>
  <c r="J161"/>
  <c i="3" r="J130"/>
  <c r="BK148"/>
  <c i="2" r="J380"/>
  <c r="J159"/>
  <c r="BK217"/>
  <c r="BK293"/>
  <c r="BK191"/>
  <c r="BK325"/>
  <c r="J263"/>
  <c r="BK159"/>
  <c r="J370"/>
  <c r="J323"/>
  <c r="J301"/>
  <c r="BK289"/>
  <c r="BK226"/>
  <c r="J345"/>
  <c r="J259"/>
  <c r="BK405"/>
  <c r="J353"/>
  <c r="J297"/>
  <c r="BK239"/>
  <c r="J140"/>
  <c r="BK359"/>
  <c r="BK166"/>
  <c i="3" r="J135"/>
  <c r="F34"/>
  <c i="2" r="BK382"/>
  <c r="BK257"/>
  <c r="J261"/>
  <c r="F37"/>
  <c r="BK297"/>
  <c r="F34"/>
  <c r="J289"/>
  <c r="BK265"/>
  <c r="J286"/>
  <c r="BK189"/>
  <c r="BK375"/>
  <c r="BK284"/>
  <c r="BK205"/>
  <c r="BK368"/>
  <c r="BK321"/>
  <c r="J299"/>
  <c r="BK291"/>
  <c r="J253"/>
  <c r="BK341"/>
  <c r="J291"/>
  <c r="J411"/>
  <c r="J365"/>
  <c r="BK309"/>
  <c r="J269"/>
  <c r="J355"/>
  <c r="J156"/>
  <c i="3" r="J148"/>
  <c r="J151"/>
  <c i="2" r="BK361"/>
  <c r="BK194"/>
  <c r="J200"/>
  <c r="J213"/>
  <c r="J339"/>
  <c r="BK275"/>
  <c r="BK202"/>
  <c r="J145"/>
  <c r="J334"/>
  <c r="J184"/>
  <c r="BK403"/>
  <c r="BK363"/>
  <c r="BK334"/>
  <c r="J244"/>
  <c r="BK390"/>
  <c r="BK263"/>
  <c r="J191"/>
  <c r="BK401"/>
  <c r="BK343"/>
  <c r="J148"/>
  <c i="3" r="BK143"/>
  <c r="J126"/>
  <c i="2" r="J390"/>
  <c r="J217"/>
  <c r="BK234"/>
  <c r="BK273"/>
  <c r="J403"/>
  <c r="J331"/>
  <c r="BK267"/>
  <c r="BK269"/>
  <c r="J194"/>
  <c r="J392"/>
  <c r="J347"/>
  <c r="J176"/>
  <c r="BK345"/>
  <c r="J267"/>
  <c r="J179"/>
  <c r="BK380"/>
  <c r="J305"/>
  <c r="J130"/>
  <c i="3" r="BK140"/>
  <c i="2" r="J341"/>
  <c r="J239"/>
  <c r="BK229"/>
  <c r="BK317"/>
  <c r="J248"/>
  <c r="BK398"/>
  <c r="BK329"/>
  <c r="BK259"/>
  <c r="BK365"/>
  <c r="J337"/>
  <c r="J293"/>
  <c r="BK130"/>
  <c r="J375"/>
  <c r="BK299"/>
  <c r="BK407"/>
  <c r="J351"/>
  <c i="3" r="J140"/>
  <c r="BK132"/>
  <c i="2" l="1" r="BK216"/>
  <c r="J216"/>
  <c r="J99"/>
  <c r="R216"/>
  <c r="BK394"/>
  <c r="J394"/>
  <c r="J103"/>
  <c r="P256"/>
  <c r="P394"/>
  <c r="T256"/>
  <c r="P126"/>
  <c r="BK225"/>
  <c r="J225"/>
  <c r="J100"/>
  <c r="T379"/>
  <c r="P216"/>
  <c r="T216"/>
  <c r="BK379"/>
  <c r="J379"/>
  <c r="J102"/>
  <c r="BK126"/>
  <c r="J126"/>
  <c r="J98"/>
  <c r="R225"/>
  <c r="R379"/>
  <c i="3" r="BK125"/>
  <c r="J125"/>
  <c r="J98"/>
  <c r="R134"/>
  <c i="2" r="T126"/>
  <c r="T125"/>
  <c r="T124"/>
  <c r="P225"/>
  <c r="P379"/>
  <c i="3" r="P125"/>
  <c i="2" r="R126"/>
  <c r="T225"/>
  <c r="T394"/>
  <c i="3" r="T125"/>
  <c r="BK145"/>
  <c r="J145"/>
  <c r="J102"/>
  <c r="R125"/>
  <c r="R145"/>
  <c i="2" r="BK256"/>
  <c r="J256"/>
  <c r="J101"/>
  <c r="R394"/>
  <c i="3" r="BK134"/>
  <c r="J134"/>
  <c r="J99"/>
  <c r="T145"/>
  <c r="T134"/>
  <c i="2" r="R256"/>
  <c i="3" r="P134"/>
  <c r="P145"/>
  <c r="BK139"/>
  <c r="J139"/>
  <c r="J100"/>
  <c r="BK142"/>
  <c r="J142"/>
  <c r="J101"/>
  <c i="2" r="BK410"/>
  <c r="J410"/>
  <c r="J104"/>
  <c i="3" r="BK150"/>
  <c r="J150"/>
  <c r="J103"/>
  <c r="J89"/>
  <c r="F119"/>
  <c r="BE137"/>
  <c r="BE132"/>
  <c r="J120"/>
  <c r="BE128"/>
  <c r="BE126"/>
  <c r="BE143"/>
  <c r="BE146"/>
  <c r="BE135"/>
  <c r="BE148"/>
  <c r="E85"/>
  <c r="F120"/>
  <c r="BE151"/>
  <c r="J91"/>
  <c r="BE130"/>
  <c r="BE140"/>
  <c i="1" r="BA96"/>
  <c i="2" r="F91"/>
  <c r="J118"/>
  <c r="BE189"/>
  <c r="BE229"/>
  <c r="BE244"/>
  <c r="BE253"/>
  <c r="BE267"/>
  <c r="BE278"/>
  <c r="BE295"/>
  <c r="BE319"/>
  <c r="BE339"/>
  <c r="BE368"/>
  <c r="BE377"/>
  <c r="BE382"/>
  <c r="BE385"/>
  <c r="BE392"/>
  <c r="BE395"/>
  <c r="BE403"/>
  <c r="BE407"/>
  <c i="1" r="BC95"/>
  <c i="2" r="E114"/>
  <c r="J121"/>
  <c r="BE166"/>
  <c r="BE169"/>
  <c r="BE184"/>
  <c r="BE200"/>
  <c r="BE205"/>
  <c r="BE261"/>
  <c r="BE280"/>
  <c r="BE289"/>
  <c r="BE331"/>
  <c i="1" r="BA95"/>
  <c i="2" r="BE156"/>
  <c r="BE405"/>
  <c i="1" r="BB95"/>
  <c i="2" r="BE127"/>
  <c r="BE154"/>
  <c r="BE161"/>
  <c r="BE213"/>
  <c r="BE217"/>
  <c r="BE222"/>
  <c r="BE275"/>
  <c r="BE284"/>
  <c r="BE297"/>
  <c r="BE311"/>
  <c r="BE343"/>
  <c r="BE357"/>
  <c r="BE375"/>
  <c r="BE380"/>
  <c r="BE398"/>
  <c r="BE401"/>
  <c r="BE411"/>
  <c r="BE176"/>
  <c r="BE265"/>
  <c r="BE286"/>
  <c r="BE307"/>
  <c r="BE329"/>
  <c r="BE345"/>
  <c r="BE351"/>
  <c r="BE359"/>
  <c r="F92"/>
  <c r="BE151"/>
  <c r="BE191"/>
  <c r="BE194"/>
  <c r="BE197"/>
  <c r="BE208"/>
  <c r="BE226"/>
  <c r="BE248"/>
  <c r="BE257"/>
  <c r="BE263"/>
  <c r="BE299"/>
  <c r="BE301"/>
  <c r="BE303"/>
  <c r="BE323"/>
  <c r="BE327"/>
  <c r="BE337"/>
  <c r="BE341"/>
  <c r="BE361"/>
  <c r="BE363"/>
  <c r="BE365"/>
  <c r="BE388"/>
  <c r="BE390"/>
  <c i="1" r="AW95"/>
  <c i="2" r="BE130"/>
  <c r="BE135"/>
  <c r="BE140"/>
  <c r="BE145"/>
  <c r="BE159"/>
  <c r="BE234"/>
  <c r="BE239"/>
  <c r="BE246"/>
  <c r="BE309"/>
  <c r="J91"/>
  <c r="BE148"/>
  <c r="BE179"/>
  <c r="BE305"/>
  <c r="BE313"/>
  <c r="BE317"/>
  <c r="BE325"/>
  <c r="BE202"/>
  <c r="BE259"/>
  <c r="BE269"/>
  <c r="BE271"/>
  <c r="BE273"/>
  <c r="BE291"/>
  <c r="BE293"/>
  <c r="BE315"/>
  <c r="BE321"/>
  <c r="BE334"/>
  <c r="BE347"/>
  <c r="BE349"/>
  <c r="BE353"/>
  <c r="BE355"/>
  <c r="BE370"/>
  <c r="BE373"/>
  <c i="1" r="BD95"/>
  <c i="3" r="F35"/>
  <c i="1" r="BB96"/>
  <c r="BB94"/>
  <c r="W31"/>
  <c i="3" r="F36"/>
  <c i="1" r="BC96"/>
  <c r="BC94"/>
  <c r="W32"/>
  <c i="3" r="J34"/>
  <c i="1" r="AW96"/>
  <c i="3" r="F37"/>
  <c i="1" r="BD96"/>
  <c r="BD94"/>
  <c r="W33"/>
  <c r="BA94"/>
  <c r="W30"/>
  <c i="3" l="1" r="R124"/>
  <c r="R123"/>
  <c i="2" r="P125"/>
  <c r="P124"/>
  <c i="1" r="AU95"/>
  <c i="2" r="R125"/>
  <c r="R124"/>
  <c i="3" r="P124"/>
  <c r="P123"/>
  <c i="1" r="AU96"/>
  <c i="3" r="T124"/>
  <c r="T123"/>
  <c i="2" r="BK125"/>
  <c r="J125"/>
  <c r="J97"/>
  <c i="3" r="BK124"/>
  <c r="J124"/>
  <c r="J97"/>
  <c i="2" r="BK124"/>
  <c r="J124"/>
  <c r="F33"/>
  <c i="1" r="AZ95"/>
  <c i="2" r="J33"/>
  <c i="1" r="AV95"/>
  <c r="AT95"/>
  <c i="2" r="J30"/>
  <c i="1" r="AG95"/>
  <c r="AY94"/>
  <c i="3" r="F33"/>
  <c i="1" r="AZ96"/>
  <c r="AW94"/>
  <c r="AK30"/>
  <c i="3" r="J33"/>
  <c i="1" r="AV96"/>
  <c r="AT96"/>
  <c r="AX94"/>
  <c i="3" l="1" r="BK123"/>
  <c r="J123"/>
  <c r="J96"/>
  <c i="1" r="AN95"/>
  <c i="2" r="J96"/>
  <c r="J39"/>
  <c i="1" r="AU94"/>
  <c r="AZ94"/>
  <c r="W29"/>
  <c i="3" l="1" r="J30"/>
  <c i="1" r="AG96"/>
  <c r="AV94"/>
  <c r="AK29"/>
  <c i="3" l="1" r="J39"/>
  <c i="1" r="AG94"/>
  <c r="AK26"/>
  <c r="AN9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<sst xmlns="http://schemas.openxmlformats.org/spreadsheetml/2006/main">
  <si>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</si>
  <si>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</si>
  <si>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</si>
  <si>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</si>
  <si>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</si>
  <si>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{d2ffcbe2-1141-43ff-ae5d-1943c357488a}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</si>
  <si>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</si>
  <si>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</si>
  <si>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</si>
  <si>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</si>
  <si>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</si>
  <si>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</si>
  <si>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</si>
  <si>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</si>
  <si>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1014_P45_20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</si>
  <si>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</si>
  <si>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</si>
  <si>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Vodovod Holice, ulice Žižkova a Jiráskova - R 2023-08</t>
  </si>
  <si>
    <t>KSO:</t>
  </si>
  <si>
    <t>CC-CZ:</t>
  </si>
  <si>
    <t>Místo:</t>
  </si>
  <si>
    <t xml:space="preserve"> </t>
  </si>
  <si>
    <t>Datum:</t>
  </si>
  <si>
    <t>16. 12. 2020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</si>
  <si>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</si>
  <si>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</si>
  <si>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</si>
  <si>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</si>
  <si>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</si>
  <si>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</si>
  <si>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</si>
  <si>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</si>
  <si>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</si>
  <si>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</si>
  <si>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</si>
  <si>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</si>
  <si>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</si>
  <si>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</si>
  <si>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</si>
  <si>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</si>
  <si>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</si>
  <si>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</si>
  <si>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</si>
  <si>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</si>
  <si>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</si>
  <si>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</si>
  <si>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</si>
  <si>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</si>
  <si>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</si>
  <si>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</si>
  <si>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</si>
  <si>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</si>
  <si>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</si>
  <si>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</si>
  <si>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</si>
  <si>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</si>
  <si>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</si>
  <si>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</si>
  <si>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</si>
  <si>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</si>
  <si>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</si>
  <si>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</si>
  <si>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</si>
  <si>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</si>
  <si>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</si>
  <si>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</si>
  <si>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</si>
  <si>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</si>
  <si>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</si>
  <si>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</si>
  <si>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</si>
  <si>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</si>
  <si>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</si>
  <si>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</si>
  <si>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</si>
  <si>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</si>
  <si>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</si>
  <si>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</si>
  <si>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</si>
  <si>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Vodovod v ul. Žižkova a Jiráskova</t>
  </si>
  <si>
    <t>STA</t>
  </si>
  <si>
    <t>1</t>
  </si>
  <si>
    <t>{4e2fd690-7fc0-4796-8ee2-78f0bf3b1f20}</t>
  </si>
  <si>
    <t>2</t>
  </si>
  <si>
    <t>VON</t>
  </si>
  <si>
    <t>Vedlejší a ostatní náklady</t>
  </si>
  <si>
    <t>{4452aa30-c392-48a5-b3c1-2eb96017cf26}</t>
  </si>
  <si>
    <t>KRYCÍ LIST SOUPISU PRACÍ</t>
  </si>
  <si>
    <t>Objekt:</t>
  </si>
  <si>
    <t>SO 01 - Vodovod v ul. Žižkova a Jiráskova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</si>
  <si>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</si>
  <si>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</si>
  <si>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</si>
  <si>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</si>
  <si>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</si>
  <si>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</si>
  <si>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</si>
  <si>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</si>
  <si>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</si>
  <si>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</si>
  <si>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</si>
  <si>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</si>
  <si>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</si>
  <si>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</si>
  <si>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</si>
  <si>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</si>
  <si>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</si>
  <si>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</si>
  <si>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</si>
  <si>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</si>
  <si>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</si>
  <si>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</si>
  <si>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</si>
  <si>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</si>
  <si>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</si>
  <si>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</si>
  <si>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</si>
  <si>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</si>
  <si>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</si>
  <si>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</si>
  <si>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</si>
  <si>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</si>
  <si>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</si>
  <si>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</si>
  <si>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</si>
  <si>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-1860307319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</si>
  <si>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</si>
  <si>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</si>
  <si>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VV</t>
  </si>
  <si>
    <t>"dle výpisu" 122</t>
  </si>
  <si>
    <t>113107181</t>
  </si>
  <si>
    <t>Odstranění podkladu živičného tl 50 mm strojně pl přes 50 do 200 m2</t>
  </si>
  <si>
    <t>-1864352979</t>
  </si>
  <si>
    <t>Odstranění podkladů nebo krytů strojně plochy jednotlivě přes 50 m2 do 200 m2 s přemístěním hmot na skládku na vzdálenost do 20 m nebo s naložením na dopravní prostředek živičných, o tl. vrstvy do 50 mm</t>
  </si>
  <si>
    <t>"vrchní vrstva přípojky" 56*2</t>
  </si>
  <si>
    <t>"spodní vrstva" 87,5*1,6</t>
  </si>
  <si>
    <t>Součet</t>
  </si>
  <si>
    <t>3</t>
  </si>
  <si>
    <t>113107222</t>
  </si>
  <si>
    <t>Odstranění podkladu z kameniva drceného tl 200 mm strojně pl přes 200 m2</t>
  </si>
  <si>
    <t>339688333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</si>
  <si>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</si>
  <si>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"řad" 300*0,8</t>
  </si>
  <si>
    <t>"přípojky" 87,5*0,8</t>
  </si>
  <si>
    <t>113107231</t>
  </si>
  <si>
    <t>Odstranění podkladu z betonu prostého tl 150 mm strojně pl přes 200 m2</t>
  </si>
  <si>
    <t>1222167068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</si>
  <si>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</si>
  <si>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"řad" 300*1,2</t>
  </si>
  <si>
    <t>"přípojky" 87,5*1,2</t>
  </si>
  <si>
    <t>5</t>
  </si>
  <si>
    <t>113154223</t>
  </si>
  <si>
    <t>Frézování živičného krytu tl 50 mm pruh š 1 m pl do 1000 m2 bez překážek v trase</t>
  </si>
  <si>
    <t>-953663657</t>
  </si>
  <si>
    <t xml:space="preserve">Frézování živičného podkladu nebo krytu  s naložením na dopravní prostředek plochy přes 500 do 1 000 m2 bez překážek v trase pruhu šířky do 1 m, tloušťky vrstvy 50 mm</t>
  </si>
  <si>
    <t>"rýha" 1,6*300</t>
  </si>
  <si>
    <t>6</t>
  </si>
  <si>
    <t>113154232</t>
  </si>
  <si>
    <t>Frézování živičného krytu tl 40 mm pruh š 2 m pl do 1000 m2 bez překážek v trase</t>
  </si>
  <si>
    <t>-325556096</t>
  </si>
  <si>
    <t xml:space="preserve">Frézování živičného podkladu nebo krytu  s naložením na dopravní prostředek plochy přes 500 do 1 000 m2 bez překážek v trase pruhu šířky přes 1 m do 2 m, tloušťky vrstvy 40 mm</t>
  </si>
  <si>
    <t>"dle výkazu" 755</t>
  </si>
  <si>
    <t>7</t>
  </si>
  <si>
    <t>113202111</t>
  </si>
  <si>
    <t>Vytrhání obrub krajníků obrubníků stojatých</t>
  </si>
  <si>
    <t>m</t>
  </si>
  <si>
    <t>-401109945</t>
  </si>
  <si>
    <t xml:space="preserve">Vytrhání obrub  s vybouráním lože, s přemístěním hmot na skládku na vzdálenost do 3 m nebo s naložením na dopravní prostředek z krajníků nebo obrubníků stojatých</t>
  </si>
  <si>
    <t>27</t>
  </si>
  <si>
    <t>8</t>
  </si>
  <si>
    <t>115001102</t>
  </si>
  <si>
    <t>Převedení vody potrubím DN do 150</t>
  </si>
  <si>
    <t>-686979439</t>
  </si>
  <si>
    <t>Převedení vody potrubím průměru DN přes 100 do 150</t>
  </si>
  <si>
    <t>9</t>
  </si>
  <si>
    <t>115101201</t>
  </si>
  <si>
    <t>Čerpání vody na dopravní výšku do 10 m průměrný přítok do 500 l/min</t>
  </si>
  <si>
    <t>hod</t>
  </si>
  <si>
    <t>-23356848</t>
  </si>
  <si>
    <t>Čerpání vody na dopravní výšku do 10 m s uvažovaným průměrným přítokem do 500 l/min</t>
  </si>
  <si>
    <t>30*8</t>
  </si>
  <si>
    <t>10</t>
  </si>
  <si>
    <t>115101301</t>
  </si>
  <si>
    <t>Pohotovost čerpací soupravy pro dopravní výšku do 10 m přítok do 500 l/min</t>
  </si>
  <si>
    <t>den</t>
  </si>
  <si>
    <t>143757186</t>
  </si>
  <si>
    <t>Pohotovost záložní čerpací soupravy pro dopravní výšku do 10 m s uvažovaným průměrným přítokem do 500 l/min</t>
  </si>
  <si>
    <t>11</t>
  </si>
  <si>
    <t>119001405</t>
  </si>
  <si>
    <t>Dočasné zajištění potrubí z PE DN do 200 mm</t>
  </si>
  <si>
    <t>-1871538653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</si>
  <si>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</si>
  <si>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"vodovod" 29*1,5</t>
  </si>
  <si>
    <t>"plyn" 10*1,5</t>
  </si>
  <si>
    <t>12</t>
  </si>
  <si>
    <t>119001411</t>
  </si>
  <si>
    <t>Dočasné zajištění potrubí betonového, ŽB nebo kameninového DN do 200 mm</t>
  </si>
  <si>
    <t>-1585970775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</si>
  <si>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do 200 mm</t>
  </si>
  <si>
    <t>"kanalizace" 2*1,5</t>
  </si>
  <si>
    <t>13</t>
  </si>
  <si>
    <t>119001421</t>
  </si>
  <si>
    <t>Dočasné zajištění kabelů a kabelových tratí ze 3 volně ložených kabelů</t>
  </si>
  <si>
    <t>-1338994502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</si>
  <si>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</si>
  <si>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"VO" 2*1,5</t>
  </si>
  <si>
    <t>"sděl"6*1,5</t>
  </si>
  <si>
    <t>"elektro" 3*1,5</t>
  </si>
  <si>
    <t>"přípojky"27*1,5</t>
  </si>
  <si>
    <t>14</t>
  </si>
  <si>
    <t>130001101</t>
  </si>
  <si>
    <t>Příplatek k cenám hloubených vykopávek za ztížení vykopávky v blízkosti podzemního vedení nebo výbušnin pro jakoukoliv třídu horniny</t>
  </si>
  <si>
    <t>m3</t>
  </si>
  <si>
    <t>204745898</t>
  </si>
  <si>
    <t>(58,5+3+57)*0,8*1,5</t>
  </si>
  <si>
    <t>132354205</t>
  </si>
  <si>
    <t>Hloubení zapažených rýh š do 2000 mm v hornině třídy těžitelnosti II, skupiny 4 objem do 1000 m3</t>
  </si>
  <si>
    <t>-2016140954</t>
  </si>
  <si>
    <t>Hloubení zapažených rýh šířky přes 800 do 2 000 mm strojně s urovnáním dna do předepsaného profilu a spádu v hornině třídy těžitelnosti II skupiny 4 přes 500 do 1 000 m3</t>
  </si>
  <si>
    <t>"řad" 300*1,5*0,8</t>
  </si>
  <si>
    <t>"přípojky" 150,5*0,8*1,5</t>
  </si>
  <si>
    <t>16</t>
  </si>
  <si>
    <t>151811131</t>
  </si>
  <si>
    <t>Osazení pažicího boxu hl výkopu do 4 m š do 1,2 m</t>
  </si>
  <si>
    <t>-725030228</t>
  </si>
  <si>
    <t>Zřízení pažicích boxů pro pažení a rozepření stěn rýh podzemního vedení hloubka výkopu do 4 m, šířka do 1,2 m</t>
  </si>
  <si>
    <t>"řad" 300*1,5*2</t>
  </si>
  <si>
    <t>"přípojky" 150,5*1,5*2</t>
  </si>
  <si>
    <t>17</t>
  </si>
  <si>
    <t>151811231</t>
  </si>
  <si>
    <t>Odstranění pažicího boxu hl výkopu do 4 m š do 1,2 m</t>
  </si>
  <si>
    <t>1862384231</t>
  </si>
  <si>
    <t>Odstranění pažicích boxů pro pažení a rozepření stěn rýh podzemního vedení hloubka výkopu do 4 m, šířka do 1,2 m</t>
  </si>
  <si>
    <t>18</t>
  </si>
  <si>
    <t>162751137</t>
  </si>
  <si>
    <t>Vodorovné přemístění do 10000 m výkopku/sypaniny z horniny třídy těžitelnosti II, skupiny 4 a 5</t>
  </si>
  <si>
    <t>1452721862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</si>
  <si>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</si>
  <si>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"100% výměna "540,6</t>
  </si>
  <si>
    <t>19</t>
  </si>
  <si>
    <t>162751139</t>
  </si>
  <si>
    <t>Příplatek k vodorovnému přemístění výkopku/sypaniny z horniny třídy těžitelnosti II, skupiny 4 a 5 ZKD 1000 m přes 10000 m</t>
  </si>
  <si>
    <t>-404559242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</si>
  <si>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</si>
  <si>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5*540,6</t>
  </si>
  <si>
    <t>20</t>
  </si>
  <si>
    <t>171201221</t>
  </si>
  <si>
    <t>Poplatek za uložení na skládce (skládkovné) zeminy a kamení kód odpadu 17 05 04</t>
  </si>
  <si>
    <t>t</t>
  </si>
  <si>
    <t>-755539502</t>
  </si>
  <si>
    <t>Poplatek za uložení stavebního odpadu na skládce (skládkovné) zeminy a kamení zatříděného do Katalogu odpadů pod kódem 17 05 04</t>
  </si>
  <si>
    <t>540,6*1,8</t>
  </si>
  <si>
    <t>171251201</t>
  </si>
  <si>
    <t>Uložení sypaniny na skládky nebo meziskládky</t>
  </si>
  <si>
    <t>-1138107547</t>
  </si>
  <si>
    <t>Uložení sypaniny na skládky nebo meziskládky bez hutnění s upravením uložené sypaniny do předepsaného tvaru</t>
  </si>
  <si>
    <t>22</t>
  </si>
  <si>
    <t>174101101</t>
  </si>
  <si>
    <t>Zásyp jam, šachet rýh nebo kolem objektů sypaninou se zhutněním</t>
  </si>
  <si>
    <t>-80488806</t>
  </si>
  <si>
    <t>Zásyp sypaninou z jakékoliv horniny s uložením výkopku ve vrstvách se zhutněním jam, šachet, rýh nebo kolem objektů v těchto vykopávkách</t>
  </si>
  <si>
    <t>540,6-36,04-138,14</t>
  </si>
  <si>
    <t>23</t>
  </si>
  <si>
    <t>M</t>
  </si>
  <si>
    <t>58344171</t>
  </si>
  <si>
    <t>štěrkodrť frakce 0/32</t>
  </si>
  <si>
    <t>-842029696</t>
  </si>
  <si>
    <t>366,420*1,8</t>
  </si>
  <si>
    <t>24</t>
  </si>
  <si>
    <t>175151101</t>
  </si>
  <si>
    <t>Obsypání potrubí strojně sypaninou bez prohození, uloženou do 3 m</t>
  </si>
  <si>
    <t>1356315264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</si>
  <si>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</si>
  <si>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"řad" 300*0,8*0,4</t>
  </si>
  <si>
    <t>"přípojky" 150,5*0,8*0,35</t>
  </si>
  <si>
    <t>25</t>
  </si>
  <si>
    <t>58337331</t>
  </si>
  <si>
    <t>štěrkopísek frakce 0/22</t>
  </si>
  <si>
    <t>-1690789029</t>
  </si>
  <si>
    <t>138,140*1,8</t>
  </si>
  <si>
    <t>Vodorovné konstrukce</t>
  </si>
  <si>
    <t>26</t>
  </si>
  <si>
    <t>451573111</t>
  </si>
  <si>
    <t>Lože pod potrubí otevřený výkop ze štěrkopísku</t>
  </si>
  <si>
    <t>-1643104680</t>
  </si>
  <si>
    <t>Lože pod potrubí, stoky a drobné objekty v otevřeném výkopu z písku a štěrkopísku do 63 mm</t>
  </si>
  <si>
    <t>"řad" 300*0,8*0,1</t>
  </si>
  <si>
    <t>"přípojky" 150,5*0,8*0,1</t>
  </si>
  <si>
    <t>452313131</t>
  </si>
  <si>
    <t>Podkladní bloky z betonu prostého tř. C 12/15 otevřený výkop</t>
  </si>
  <si>
    <t>181410585</t>
  </si>
  <si>
    <t>Podkladní a zajišťovací konstrukce z betonu prostého v otevřeném výkopu bloky pro potrubí z betonu tř. C 12/15</t>
  </si>
  <si>
    <t>7*0,5*0,5*0,5</t>
  </si>
  <si>
    <t>Komunikace pozemní</t>
  </si>
  <si>
    <t>28</t>
  </si>
  <si>
    <t>564831111</t>
  </si>
  <si>
    <t>Podklad ze štěrkodrtě ŠD tl 100 mm</t>
  </si>
  <si>
    <t>280475794</t>
  </si>
  <si>
    <t xml:space="preserve">Podklad ze štěrkodrti ŠD  s rozprostřením a zhutněním, po zhutnění tl. 100 mm</t>
  </si>
  <si>
    <t>"zámková dlažba" 122</t>
  </si>
  <si>
    <t>29</t>
  </si>
  <si>
    <t>564861111</t>
  </si>
  <si>
    <t>Podklad ze štěrkodrtě ŠD tl 200 mm</t>
  </si>
  <si>
    <t>702053264</t>
  </si>
  <si>
    <t xml:space="preserve">Podklad ze štěrkodrti ŠD  s rozprostřením a zhutněním, po zhutnění tl. 200 mm</t>
  </si>
  <si>
    <t>30</t>
  </si>
  <si>
    <t>565145121</t>
  </si>
  <si>
    <t>Asfaltový beton vrstva podkladní ACP 16 (obalované kamenivo OKS) tl 60 mm š přes 3 m</t>
  </si>
  <si>
    <t>-1746807691</t>
  </si>
  <si>
    <t xml:space="preserve">Asfaltový beton vrstva podkladní ACP 16 (obalované kamenivo střednězrnné - OKS)  s rozprostřením a zhutněním v pruhu šířky přes 3 m, po zhutnění tl. 60 mm</t>
  </si>
  <si>
    <t>"řad" 1,6*300</t>
  </si>
  <si>
    <t>"přípojky" 87,5*1,6</t>
  </si>
  <si>
    <t>31</t>
  </si>
  <si>
    <t>567124113</t>
  </si>
  <si>
    <t>Podklad ze směsi stmelené cementem SC C 12/15 (PB III) tl 150 mm</t>
  </si>
  <si>
    <t>314895290</t>
  </si>
  <si>
    <t>Podklad ze směsi stmelené cementem SC bez dilatačních spár, s rozprostřením a zhutněním SC C 12/15 (PB III), po zhutnění tl. 150 mm</t>
  </si>
  <si>
    <t>32</t>
  </si>
  <si>
    <t>573111112</t>
  </si>
  <si>
    <t>Postřik živičný infiltrační s posypem z asfaltu množství 1 kg/m2</t>
  </si>
  <si>
    <t>1609524964</t>
  </si>
  <si>
    <t>Postřik infiltrační PI z asfaltu silničního s posypem kamenivem, v množství 1,00 kg/m2</t>
  </si>
  <si>
    <t>33</t>
  </si>
  <si>
    <t>573211112</t>
  </si>
  <si>
    <t>Postřik živičný spojovací z asfaltu v množství 0,70 kg/m2</t>
  </si>
  <si>
    <t>-1030370911</t>
  </si>
  <si>
    <t>Postřik spojovací PS bez posypu kamenivem z asfaltu silničního, v množství 0,70 kg/m2</t>
  </si>
  <si>
    <t>34</t>
  </si>
  <si>
    <t>577134141</t>
  </si>
  <si>
    <t>Asfaltový beton vrstva obrusná ACO 11 (ABS) tř. I tl 40 mm š přes 3 m z modifikovaného asfaltu</t>
  </si>
  <si>
    <t>-514569853</t>
  </si>
  <si>
    <t xml:space="preserve">Asfaltový beton vrstva obrusná ACO 11 (ABS)  s rozprostřením a se zhutněním z modifikovaného asfaltu v pruhu šířky přes 3 m, po zhutnění tl. 40 mm</t>
  </si>
  <si>
    <t>"řad"755</t>
  </si>
  <si>
    <t>"přípojky" 56*2</t>
  </si>
  <si>
    <t>35</t>
  </si>
  <si>
    <t>596211210</t>
  </si>
  <si>
    <t>Kladení zámkové dlažby komunikací pro pěší tl 80 mm skupiny A pl do 50 m2</t>
  </si>
  <si>
    <t>1688598086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</si>
  <si>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</si>
  <si>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"dle výkazu" 122</t>
  </si>
  <si>
    <t>Trubní vedení</t>
  </si>
  <si>
    <t>36</t>
  </si>
  <si>
    <t>850265121</t>
  </si>
  <si>
    <t>Výřez nebo výsek na potrubí z trub litinových tlakových nebo plastických hmot DN 100</t>
  </si>
  <si>
    <t>kus</t>
  </si>
  <si>
    <t>-591586268</t>
  </si>
  <si>
    <t xml:space="preserve">Výřez nebo výsek  na potrubí z trub litinových tlakových nebo plastických hmot DN 100</t>
  </si>
  <si>
    <t>37</t>
  </si>
  <si>
    <t>850311811</t>
  </si>
  <si>
    <t>Bourání stávajícího potrubí z trub litinových DN 150</t>
  </si>
  <si>
    <t>2106864668</t>
  </si>
  <si>
    <t>Bourání stávajícího potrubí z trub litinových hrdlových nebo přírubových v otevřeném výkopu DN do 150</t>
  </si>
  <si>
    <t>38</t>
  </si>
  <si>
    <t>8511</t>
  </si>
  <si>
    <t>Demontáž stáv. armatur</t>
  </si>
  <si>
    <t>kpl</t>
  </si>
  <si>
    <t>1181024225</t>
  </si>
  <si>
    <t>39</t>
  </si>
  <si>
    <t>857242122</t>
  </si>
  <si>
    <t>Montáž litinových tvarovek jednoosých přírubových otevřený výkop DN 80</t>
  </si>
  <si>
    <t>52883499</t>
  </si>
  <si>
    <t>Montáž litinových tvarovek na potrubí litinovém tlakovém jednoosých na potrubí z trub přírubových v otevřeném výkopu, kanálu nebo v šachtě DN 80</t>
  </si>
  <si>
    <t>40</t>
  </si>
  <si>
    <t>55254047</t>
  </si>
  <si>
    <t>koleno 90° s patkou přírubové litinové vodovodní N-kus PN10/40 DN 80 prodloužené</t>
  </si>
  <si>
    <t>1537499470</t>
  </si>
  <si>
    <t>koleno 90° s patkou přírubové litinové vodovodní N-kus PN10/40 DN 80</t>
  </si>
  <si>
    <t>41</t>
  </si>
  <si>
    <t>55251724</t>
  </si>
  <si>
    <t>příruba slepá šedá litina s epoxidovou ochranou vrstvou DN 80</t>
  </si>
  <si>
    <t>-1679600341</t>
  </si>
  <si>
    <t>42</t>
  </si>
  <si>
    <t>857244122</t>
  </si>
  <si>
    <t>Montáž litinových tvarovek odbočných přírubových otevřený výkop DN 80</t>
  </si>
  <si>
    <t>-1959710845</t>
  </si>
  <si>
    <t>Montáž litinových tvarovek na potrubí litinovém tlakovém odbočných na potrubí z trub přírubových v otevřeném výkopu, kanálu nebo v šachtě DN 80</t>
  </si>
  <si>
    <t>43</t>
  </si>
  <si>
    <t>55253510</t>
  </si>
  <si>
    <t>tvarovka přírubová litinová vodovodní s přírubovou odbočkou PN10/40 T-kus DN 80/80</t>
  </si>
  <si>
    <t>-866023480</t>
  </si>
  <si>
    <t>44</t>
  </si>
  <si>
    <t>871161211</t>
  </si>
  <si>
    <t>Montáž potrubí z PE100 SDR 11 otevřený výkop svařovaných elektrotvarovkou D 32 x 3,0 mm</t>
  </si>
  <si>
    <t>1590794772</t>
  </si>
  <si>
    <t>Montáž vodovodního potrubí z plastů v otevřeném výkopu z polyetylenu PE 100 svařovaných elektrotvarovkou SDR 11/PN16 D 32 x 3,0 mm</t>
  </si>
  <si>
    <t>45</t>
  </si>
  <si>
    <t>2861352</t>
  </si>
  <si>
    <t>potrubí PE100 RC SDR11 32x3,0 dl 12m</t>
  </si>
  <si>
    <t>1778661214</t>
  </si>
  <si>
    <t>potrubí třívrstvé PE100 RC SDR11 32x3,0 dl 12m</t>
  </si>
  <si>
    <t>93*1,03</t>
  </si>
  <si>
    <t>46</t>
  </si>
  <si>
    <t>8711712111</t>
  </si>
  <si>
    <t>Montáž potrubí z PE100 SDR 11 otevřený výkop svařovaných elektrotvarovkou dle skutečnosti</t>
  </si>
  <si>
    <t>1325252715</t>
  </si>
  <si>
    <t>Montáž vodovodního potrubí z plastů v otevřeném výkopu z polyetylenu PE 100 svařovaných elektrotvarovkou SDR 11/PN16 D 40 x 3,7 mm</t>
  </si>
  <si>
    <t>47</t>
  </si>
  <si>
    <t>286135251</t>
  </si>
  <si>
    <t xml:space="preserve">potrubí  PE100 RC SDR11 dle skutečnosti  dl 12m</t>
  </si>
  <si>
    <t>899912798</t>
  </si>
  <si>
    <t>potrubí třívrstvé PE100 RC SDR11 40x3,70 dl 12m</t>
  </si>
  <si>
    <t>57,5</t>
  </si>
  <si>
    <t>57,5*1,015 'Přepočtené koeficientem množství</t>
  </si>
  <si>
    <t>48</t>
  </si>
  <si>
    <t>871241211</t>
  </si>
  <si>
    <t>Montáž potrubí z PE100 SDR 11 otevřený výkop svařovaných elektrotvarovkou D 90 x 8,2 mm</t>
  </si>
  <si>
    <t>1283215691</t>
  </si>
  <si>
    <t>Montáž vodovodního potrubí z plastů v otevřeném výkopu z polyetylenu PE 100 svařovaných elektrotvarovkou SDR 11/PN16 D 90 x 8,2 mm</t>
  </si>
  <si>
    <t>49</t>
  </si>
  <si>
    <t>28613530</t>
  </si>
  <si>
    <t xml:space="preserve">potrubí  PE100 RC SDR11 90x8,2 dl 12m</t>
  </si>
  <si>
    <t>637923809</t>
  </si>
  <si>
    <t>potrubí třívrstvé PE100 RC SDR11 90x8,2 dl 12m</t>
  </si>
  <si>
    <t>300*1,03</t>
  </si>
  <si>
    <t>50</t>
  </si>
  <si>
    <t>877161101</t>
  </si>
  <si>
    <t>Montáž elektrospojek na vodovodním potrubí z PE trub d 32</t>
  </si>
  <si>
    <t>917363491</t>
  </si>
  <si>
    <t>Montáž tvarovek na vodovodním plastovém potrubí z polyetylenu PE 100 elektrotvarovek SDR 11/PN16 spojek, oblouků nebo redukcí d 32</t>
  </si>
  <si>
    <t>51</t>
  </si>
  <si>
    <t>28615969</t>
  </si>
  <si>
    <t>elektrospojka SDR11 PE 100 PN16 D 32mm</t>
  </si>
  <si>
    <t>-1216230576</t>
  </si>
  <si>
    <t>52</t>
  </si>
  <si>
    <t>28614974</t>
  </si>
  <si>
    <t>elektroredukce PE 100 PN16 D 63-32mm</t>
  </si>
  <si>
    <t>-2110346881</t>
  </si>
  <si>
    <t>53</t>
  </si>
  <si>
    <t>630002502516</t>
  </si>
  <si>
    <t>TVAROVKA ISO SPOJKA 25-25</t>
  </si>
  <si>
    <t>-2003879076</t>
  </si>
  <si>
    <t>54</t>
  </si>
  <si>
    <t>8771711011</t>
  </si>
  <si>
    <t>Montáž elektrospojek na vodovodním potrubí z PE trub dle skutečnosti</t>
  </si>
  <si>
    <t>-1588496254</t>
  </si>
  <si>
    <t>Montáž tvarovek na vodovodním plastovém potrubí z polyetylenu PE 100 elektrotvarovek SDR 11/PN16 spojek, oblouků nebo redukcí d 40</t>
  </si>
  <si>
    <t>55</t>
  </si>
  <si>
    <t>286159701</t>
  </si>
  <si>
    <t>elektrospojka SDR11 PE 100 PN16 D dle skutečnosti</t>
  </si>
  <si>
    <t>1661817280</t>
  </si>
  <si>
    <t>elektrospojka SDR11 PE 100 PN16 D 40mm</t>
  </si>
  <si>
    <t>56</t>
  </si>
  <si>
    <t>2861497</t>
  </si>
  <si>
    <t>elektroredukce PE 100 PN16 D 63-dle skutečnosti</t>
  </si>
  <si>
    <t>-1463426509</t>
  </si>
  <si>
    <t>elektroredukce PE 100 PN16 D 63-40mm</t>
  </si>
  <si>
    <t>57</t>
  </si>
  <si>
    <t>630003203216</t>
  </si>
  <si>
    <t>TVAROVKA ISO SPOJKA dle skutečnosi</t>
  </si>
  <si>
    <t>910710582</t>
  </si>
  <si>
    <t>58</t>
  </si>
  <si>
    <t>877241101</t>
  </si>
  <si>
    <t>Montáž elektrospojek na vodovodním potrubí z PE trub d 90</t>
  </si>
  <si>
    <t>-1985041157</t>
  </si>
  <si>
    <t>Montáž tvarovek na vodovodním plastovém potrubí z polyetylenu PE 100 elektrotvarovek SDR 11/PN16 spojek, oblouků nebo redukcí d 90</t>
  </si>
  <si>
    <t>59</t>
  </si>
  <si>
    <t>28653135</t>
  </si>
  <si>
    <t>nákružek lemový PE 100 SDR11 90mm</t>
  </si>
  <si>
    <t>-190094423</t>
  </si>
  <si>
    <t>60</t>
  </si>
  <si>
    <t>58888</t>
  </si>
  <si>
    <t xml:space="preserve">Otočná příruba PP - Ocel DN 80 </t>
  </si>
  <si>
    <t>ks</t>
  </si>
  <si>
    <t>-2010688560</t>
  </si>
  <si>
    <t>61</t>
  </si>
  <si>
    <t>28615974</t>
  </si>
  <si>
    <t>elektrospojka SDR11 PE 100 PN16 D 90mm</t>
  </si>
  <si>
    <t>1098627698</t>
  </si>
  <si>
    <t>62</t>
  </si>
  <si>
    <t>877241127</t>
  </si>
  <si>
    <t>Montáž elektro navrtávacích T-kusů ventil a 360° otočná odbočka na vodovodním potrubí z PE trub d 90/63</t>
  </si>
  <si>
    <t>87523544</t>
  </si>
  <si>
    <t>Montáž tvarovek na vodovodním plastovém potrubí z polyetylenu PE 100 elektrotvarovek SDR 11/PN16 T-kusů navrtávacích s ventilem a 360° otočnou odbočkou d 90/63</t>
  </si>
  <si>
    <t>63</t>
  </si>
  <si>
    <t>28614075</t>
  </si>
  <si>
    <t>tvarovka T-kus navrtávací s ventilem, s odbočkou 360° D 90-63mm</t>
  </si>
  <si>
    <t>-517940373</t>
  </si>
  <si>
    <t>64</t>
  </si>
  <si>
    <t>42291072</t>
  </si>
  <si>
    <t>souprava zemní pro šoupátka DN 40-50mm Rd 1,5m</t>
  </si>
  <si>
    <t>394795486</t>
  </si>
  <si>
    <t>65</t>
  </si>
  <si>
    <t>891241112</t>
  </si>
  <si>
    <t>Montáž vodovodních šoupátek otevřený výkop DN 80</t>
  </si>
  <si>
    <t>-1279132981</t>
  </si>
  <si>
    <t>Montáž vodovodních armatur na potrubí šoupátek nebo klapek uzavíracích v otevřeném výkopu nebo v šachtách s osazením zemní soupravy (bez poklopů) DN 80</t>
  </si>
  <si>
    <t>66</t>
  </si>
  <si>
    <t>42221303</t>
  </si>
  <si>
    <t>šoupátko pitná voda litina GGG 50 krátká stavební dl PN10/16 DN 80x180mm</t>
  </si>
  <si>
    <t>-265584860</t>
  </si>
  <si>
    <t>67</t>
  </si>
  <si>
    <t>42291073</t>
  </si>
  <si>
    <t>souprava zemní pro šoupátka DN 65-80mm Rd 1,5m</t>
  </si>
  <si>
    <t>-2104353921</t>
  </si>
  <si>
    <t>68</t>
  </si>
  <si>
    <t>891247111</t>
  </si>
  <si>
    <t>Montáž hydrantů podzemních DN 80</t>
  </si>
  <si>
    <t>913070843</t>
  </si>
  <si>
    <t>Montáž vodovodních armatur na potrubí hydrantů podzemních (bez osazení poklopů) DN 80</t>
  </si>
  <si>
    <t>69</t>
  </si>
  <si>
    <t>42273591</t>
  </si>
  <si>
    <t>hydrant podzemní DN 80 PN 16 jednoduchý uzávěr krycí v 1500mm</t>
  </si>
  <si>
    <t>1356409883</t>
  </si>
  <si>
    <t>70</t>
  </si>
  <si>
    <t>42201</t>
  </si>
  <si>
    <t>Hydrantová drenáž</t>
  </si>
  <si>
    <t>2021331099</t>
  </si>
  <si>
    <t>71</t>
  </si>
  <si>
    <t>892233122</t>
  </si>
  <si>
    <t>Proplach a dezinfekce vodovodního potrubí DN od 40 do 70</t>
  </si>
  <si>
    <t>733132671</t>
  </si>
  <si>
    <t>150,5</t>
  </si>
  <si>
    <t>72</t>
  </si>
  <si>
    <t>892241111</t>
  </si>
  <si>
    <t>Tlaková zkouška vodou potrubí do 80</t>
  </si>
  <si>
    <t>-836490091</t>
  </si>
  <si>
    <t>Tlakové zkoušky vodou na potrubí DN do 80</t>
  </si>
  <si>
    <t>300+150,5</t>
  </si>
  <si>
    <t>73</t>
  </si>
  <si>
    <t>892273122</t>
  </si>
  <si>
    <t xml:space="preserve">Proplach a dezinfekce vodovodního potrubí DN  do 125 </t>
  </si>
  <si>
    <t>-2033636851</t>
  </si>
  <si>
    <t>Proplach a dezinfekce vodovodního potrubí DN od 80 do 125</t>
  </si>
  <si>
    <t>74</t>
  </si>
  <si>
    <t>892372111</t>
  </si>
  <si>
    <t>Zabezpečení konců potrubí DN do 300 při tlakových zkouškách vodou</t>
  </si>
  <si>
    <t>249146757</t>
  </si>
  <si>
    <t>Tlakové zkoušky vodou zabezpečení konců potrubí při tlakových zkouškách DN do 300</t>
  </si>
  <si>
    <t>75</t>
  </si>
  <si>
    <t>8999999</t>
  </si>
  <si>
    <t>Vodné stočné za použitou vodu</t>
  </si>
  <si>
    <t>-577599509</t>
  </si>
  <si>
    <t>76</t>
  </si>
  <si>
    <t>899125</t>
  </si>
  <si>
    <t>Nerezový spojovací materiál + těsnění + ochranná bandáž</t>
  </si>
  <si>
    <t>soub</t>
  </si>
  <si>
    <t>2123319407</t>
  </si>
  <si>
    <t>Nerezové spoje + těsnění + bandáže</t>
  </si>
  <si>
    <t>77</t>
  </si>
  <si>
    <t>899401111</t>
  </si>
  <si>
    <t>Osazení poklopů litinových ventilových</t>
  </si>
  <si>
    <t>1642876372</t>
  </si>
  <si>
    <t>78</t>
  </si>
  <si>
    <t>42291402</t>
  </si>
  <si>
    <t>poklop litinový - ventilový samonivelační</t>
  </si>
  <si>
    <t>2042396321</t>
  </si>
  <si>
    <t>poklop litinový - ventilový</t>
  </si>
  <si>
    <t>79</t>
  </si>
  <si>
    <t>56230636</t>
  </si>
  <si>
    <t xml:space="preserve">deska podkladová uličního ventilového </t>
  </si>
  <si>
    <t>-1040775488</t>
  </si>
  <si>
    <t>deska podkladová uličního poklopu plastového ventilkového a šoupatového</t>
  </si>
  <si>
    <t>80</t>
  </si>
  <si>
    <t>899401112</t>
  </si>
  <si>
    <t>Osazení poklopů litinových šoupátkových</t>
  </si>
  <si>
    <t>-1508466890</t>
  </si>
  <si>
    <t>81</t>
  </si>
  <si>
    <t>42291352</t>
  </si>
  <si>
    <t>poklop litinový šoupátkový pro zemní soupravy osazení do terénu a do vozovky samonivelační</t>
  </si>
  <si>
    <t>672091276</t>
  </si>
  <si>
    <t>poklop litinový šoupátkový pro zemní soupravy osazení do terénu a do vozovky</t>
  </si>
  <si>
    <t>82</t>
  </si>
  <si>
    <t>56230640</t>
  </si>
  <si>
    <t xml:space="preserve">deska podkladová uličního poklopu  tuhých souprav</t>
  </si>
  <si>
    <t>60572471</t>
  </si>
  <si>
    <t>deska podkladová uličního poklopu plastového tuhých souprav</t>
  </si>
  <si>
    <t>83</t>
  </si>
  <si>
    <t>899401113</t>
  </si>
  <si>
    <t>Osazení poklopů litinových hydrantových</t>
  </si>
  <si>
    <t>-564194190</t>
  </si>
  <si>
    <t>84</t>
  </si>
  <si>
    <t>42291452</t>
  </si>
  <si>
    <t>poklop litinový hydrantový DN 80 samonivelační</t>
  </si>
  <si>
    <t>-270102221</t>
  </si>
  <si>
    <t>poklop litinový hydrantový DN 80</t>
  </si>
  <si>
    <t>85</t>
  </si>
  <si>
    <t>56230638</t>
  </si>
  <si>
    <t>deska podkladová uličního poklopu hydrantového</t>
  </si>
  <si>
    <t>-1407067006</t>
  </si>
  <si>
    <t>deska podkladová uličního poklopu plastového hydrantového</t>
  </si>
  <si>
    <t>86</t>
  </si>
  <si>
    <t>899713111</t>
  </si>
  <si>
    <t>Orientační tabulky na sloupku betonovém nebo ocelovém vč tyče a osazení</t>
  </si>
  <si>
    <t>-1569880416</t>
  </si>
  <si>
    <t>Orientační tabulky na vodovodních a kanalizačních řadech na sloupku ocelovém nebo betonovém</t>
  </si>
  <si>
    <t>87</t>
  </si>
  <si>
    <t>899721111</t>
  </si>
  <si>
    <t>Signalizační vodič DN do 150 mm na potrubí PVC</t>
  </si>
  <si>
    <t>-1987007372</t>
  </si>
  <si>
    <t>Signalizační vodič na potrubí PVC DN do 150 mm</t>
  </si>
  <si>
    <t>300+1,5*7+150,5+1,5*27</t>
  </si>
  <si>
    <t>88</t>
  </si>
  <si>
    <t>899955</t>
  </si>
  <si>
    <t>Spojka na signalizační vodič D+M</t>
  </si>
  <si>
    <t>705998920</t>
  </si>
  <si>
    <t>89</t>
  </si>
  <si>
    <t>899722114</t>
  </si>
  <si>
    <t>Krytí potrubí z plastů výstražnou fólií z PVC 40 cm</t>
  </si>
  <si>
    <t>-774348937</t>
  </si>
  <si>
    <t>Krytí potrubí z plastů výstražnou fólií z PVC šířky 40 cm</t>
  </si>
  <si>
    <t>90</t>
  </si>
  <si>
    <t>R001</t>
  </si>
  <si>
    <t>Suchovod pro přechodné zajištění dodávky vody</t>
  </si>
  <si>
    <t>273256074</t>
  </si>
  <si>
    <t>Provizorní propojení řadů</t>
  </si>
  <si>
    <t>91</t>
  </si>
  <si>
    <t>R002</t>
  </si>
  <si>
    <t>Provizorní přepojení přípojek</t>
  </si>
  <si>
    <t>1752675123</t>
  </si>
  <si>
    <t>92</t>
  </si>
  <si>
    <t>R01</t>
  </si>
  <si>
    <t>Rozbory vody a potřebné protokoly</t>
  </si>
  <si>
    <t>-2018731063</t>
  </si>
  <si>
    <t>Potřebné zkoušky ke kolaudaci</t>
  </si>
  <si>
    <t>Ostatní konstrukce a práce, bourání</t>
  </si>
  <si>
    <t>93</t>
  </si>
  <si>
    <t>916131213</t>
  </si>
  <si>
    <t>Osazení silničního obrubníku betonového stojatého s boční opěrou do lože z betonu prostého</t>
  </si>
  <si>
    <t>-376467767</t>
  </si>
  <si>
    <t>Osazení silničního obrubníku betonového se zřízením lože, s vyplněním a zatřením spár cementovou maltou stojatého s boční opěrou z betonu prostého, do lože z betonu prostého</t>
  </si>
  <si>
    <t>94</t>
  </si>
  <si>
    <t>919112111</t>
  </si>
  <si>
    <t>Řezání dilatačních spár š 4 mm hl do 60 mm příčných nebo podélných v živičném krytu</t>
  </si>
  <si>
    <t>-1475562383</t>
  </si>
  <si>
    <t xml:space="preserve">Řezání dilatačních spár v živičném krytu  příčných nebo podélných, šířky 4 mm, hloubky do 60 mm</t>
  </si>
  <si>
    <t>87,5*2+300+2,5*2+0,8*2</t>
  </si>
  <si>
    <t>95</t>
  </si>
  <si>
    <t>919122132</t>
  </si>
  <si>
    <t>Těsnění spár zálivkou za tepla pro komůrky š 20 mm hl 40 mm s těsnicím profilem</t>
  </si>
  <si>
    <t>1888058519</t>
  </si>
  <si>
    <t xml:space="preserve">Utěsnění dilatačních spár zálivkou za tepla  v cementobetonovém nebo živičném krytu včetně adhezního nátěru s těsnicím profilem pod zálivkou, pro komůrky šířky 20 mm, hloubky 40 mm</t>
  </si>
  <si>
    <t>300+2,5*3+112</t>
  </si>
  <si>
    <t>96</t>
  </si>
  <si>
    <t>919731122</t>
  </si>
  <si>
    <t>Zarovnání styčné plochy podkladu nebo krytu živičného tl do 100 mm</t>
  </si>
  <si>
    <t>823541811</t>
  </si>
  <si>
    <t xml:space="preserve">Zarovnání styčné plochy podkladu nebo krytu podél vybourané části komunikace nebo zpevněné plochy  živičné tl. přes 50 do 100 mm</t>
  </si>
  <si>
    <t>97</t>
  </si>
  <si>
    <t>979024443</t>
  </si>
  <si>
    <t>Očištění vybouraných obrubníků a krajníků silničních</t>
  </si>
  <si>
    <t>1437447876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</si>
  <si>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</si>
  <si>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98</t>
  </si>
  <si>
    <t>979054441</t>
  </si>
  <si>
    <t>Očištění vybouraných z desek nebo dlaždic s původním spárováním z kameniva těženého</t>
  </si>
  <si>
    <t>1750513333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</si>
  <si>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</si>
  <si>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997</t>
  </si>
  <si>
    <t>Přesun sutě</t>
  </si>
  <si>
    <t>99</t>
  </si>
  <si>
    <t>997221571</t>
  </si>
  <si>
    <t>Vodorovná doprava vybouraných hmot do 1 km</t>
  </si>
  <si>
    <t>-236554798</t>
  </si>
  <si>
    <t xml:space="preserve">Vodorovná doprava vybouraných hmot  bez naložení, ale se složením a s hrubým urovnáním na vzdálenost do 1 km</t>
  </si>
  <si>
    <t>16,17+61,440+77,765+89,90+151,125</t>
  </si>
  <si>
    <t>100</t>
  </si>
  <si>
    <t>997221579</t>
  </si>
  <si>
    <t>Příplatek ZKD 1 km u vodorovné dopravy vybouraných hmot</t>
  </si>
  <si>
    <t>1558919682</t>
  </si>
  <si>
    <t xml:space="preserve">Vodorovná doprava vybouraných hmot  bez naložení, ale se složením a s hrubým urovnáním na vzdálenost Příplatek k ceně za každý další i započatý 1 km přes 1 km</t>
  </si>
  <si>
    <t>14*396,4</t>
  </si>
  <si>
    <t>101</t>
  </si>
  <si>
    <t>997221612</t>
  </si>
  <si>
    <t>Nakládání vybouraných hmot na dopravní prostředky pro vodorovnou dopravu</t>
  </si>
  <si>
    <t>2041545383</t>
  </si>
  <si>
    <t xml:space="preserve">Nakládání na dopravní prostředky  pro vodorovnou dopravu vybouraných hmot</t>
  </si>
  <si>
    <t>102</t>
  </si>
  <si>
    <t>997221655</t>
  </si>
  <si>
    <t>-55654347</t>
  </si>
  <si>
    <t>103</t>
  </si>
  <si>
    <t>997221861</t>
  </si>
  <si>
    <t>Poplatek za uložení stavebního odpadu na recyklační skládce (skládkovné) z prostého betonu pod kódem 17 01 01</t>
  </si>
  <si>
    <t>-557608744</t>
  </si>
  <si>
    <t>Poplatek za uložení stavebního odpadu na recyklační skládce (skládkovné) z prostého betonu zatříděného do Katalogu odpadů pod kódem 17 01 01</t>
  </si>
  <si>
    <t>104</t>
  </si>
  <si>
    <t>997221875</t>
  </si>
  <si>
    <t>Poplatek za uložení stavebního odpadu na recyklační skládce (skládkovné) asfaltového bez obsahu dehtu zatříděného do Katalogu odpadů pod kódem 17 03 02</t>
  </si>
  <si>
    <t>1742889291</t>
  </si>
  <si>
    <t>155,375</t>
  </si>
  <si>
    <t>998</t>
  </si>
  <si>
    <t>Přesun hmot</t>
  </si>
  <si>
    <t>105</t>
  </si>
  <si>
    <t>998276101</t>
  </si>
  <si>
    <t>Přesun hmot pro trubní vedení z trub z plastických hmot otevřený výkop</t>
  </si>
  <si>
    <t>936831681</t>
  </si>
  <si>
    <t>Přesun hmot pro trubní vedení hloubené z trub z plastických hmot nebo sklolaminátových pro vodovody nebo kanalizace v otevřeném výkopu dopravní vzdálenost do 15 m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</si>
  <si>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</si>
  <si>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</si>
  <si>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</si>
  <si>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</si>
  <si>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</si>
  <si>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</si>
  <si>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</si>
  <si>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</si>
  <si>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</si>
  <si>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</si>
  <si>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</si>
  <si>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</si>
  <si>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</si>
  <si>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Vytyčení stávajících vedení</t>
  </si>
  <si>
    <t>012203000</t>
  </si>
  <si>
    <t>Geodetické práce při provádění stavby</t>
  </si>
  <si>
    <t>012203001</t>
  </si>
  <si>
    <t>Pasportizace objektů</t>
  </si>
  <si>
    <t>013254000</t>
  </si>
  <si>
    <t>Dokumentace skutečného provedení stavby, dle Vyhlášky č.499 /2006 sb., příloha č. 7</t>
  </si>
  <si>
    <t>VRN3</t>
  </si>
  <si>
    <t>Zařízení staveniště</t>
  </si>
  <si>
    <t>030001000</t>
  </si>
  <si>
    <t>034002000</t>
  </si>
  <si>
    <t>Zabezpečení staveniště v souladu s nařízením vlády 591/2006 Sb.</t>
  </si>
  <si>
    <t>měs</t>
  </si>
  <si>
    <t>VRN4</t>
  </si>
  <si>
    <t>Inženýrská činnost</t>
  </si>
  <si>
    <t>043002000</t>
  </si>
  <si>
    <t>Hutnící zkoušky</t>
  </si>
  <si>
    <t>Zkoušky a ostatní měření</t>
  </si>
  <si>
    <t>VRN5</t>
  </si>
  <si>
    <t>Finanční náklady</t>
  </si>
  <si>
    <t>059002000</t>
  </si>
  <si>
    <t>Ostatní finance - poplatek za pronájem pozemku Městu za zabrané m2 stavbou</t>
  </si>
  <si>
    <t>VRN7</t>
  </si>
  <si>
    <t>Provozní vlivy</t>
  </si>
  <si>
    <t>072002000</t>
  </si>
  <si>
    <t>Silniční provoz - dopravní značení</t>
  </si>
  <si>
    <t>072003000</t>
  </si>
  <si>
    <t>Silniční provoz - zajištění objízdných tras</t>
  </si>
  <si>
    <t>Silniční provoz</t>
  </si>
  <si>
    <t>VRN9</t>
  </si>
  <si>
    <t>Ostatní náklady</t>
  </si>
  <si>
    <t>090001001</t>
  </si>
  <si>
    <t>Informační tabule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</si>
</sst>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1014_P45_20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Vodovod Holice, ulice Žižkova a Jiráskova - R 2023-08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16. 12. 2020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Vodovod v ul. Žiž...'!J30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 01 - Vodovod v ul. Žiž...'!P124</f>
        <v>0</v>
      </c>
      <c r="AV95" s="127">
        <f>'SO 01 - Vodovod v ul. Žiž...'!J33</f>
        <v>0</v>
      </c>
      <c r="AW95" s="127">
        <f>'SO 01 - Vodovod v ul. Žiž...'!J34</f>
        <v>0</v>
      </c>
      <c r="AX95" s="127">
        <f>'SO 01 - Vodovod v ul. Žiž...'!J35</f>
        <v>0</v>
      </c>
      <c r="AY95" s="127">
        <f>'SO 01 - Vodovod v ul. Žiž...'!J36</f>
        <v>0</v>
      </c>
      <c r="AZ95" s="127">
        <f>'SO 01 - Vodovod v ul. Žiž...'!F33</f>
        <v>0</v>
      </c>
      <c r="BA95" s="127">
        <f>'SO 01 - Vodovod v ul. Žiž...'!F34</f>
        <v>0</v>
      </c>
      <c r="BB95" s="127">
        <f>'SO 01 - Vodovod v ul. Žiž...'!F35</f>
        <v>0</v>
      </c>
      <c r="BC95" s="127">
        <f>'SO 01 - Vodovod v ul. Žiž...'!F36</f>
        <v>0</v>
      </c>
      <c r="BD95" s="129">
        <f>'SO 01 - Vodovod v ul. Žiž...'!F37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'VON - Vedlejší a ostatní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31">
        <v>0</v>
      </c>
      <c r="AT96" s="132">
        <f>ROUND(SUM(AV96:AW96),2)</f>
        <v>0</v>
      </c>
      <c r="AU96" s="133">
        <f>'VON - Vedlejší a ostatní ...'!P123</f>
        <v>0</v>
      </c>
      <c r="AV96" s="132">
        <f>'VON - Vedlejší a ostatní ...'!J33</f>
        <v>0</v>
      </c>
      <c r="AW96" s="132">
        <f>'VON - Vedlejší a ostatní ...'!J34</f>
        <v>0</v>
      </c>
      <c r="AX96" s="132">
        <f>'VON - Vedlejší a ostatní ...'!J35</f>
        <v>0</v>
      </c>
      <c r="AY96" s="132">
        <f>'VON - Vedlejší a ostatní ...'!J36</f>
        <v>0</v>
      </c>
      <c r="AZ96" s="132">
        <f>'VON - Vedlejší a ostatní ...'!F33</f>
        <v>0</v>
      </c>
      <c r="BA96" s="132">
        <f>'VON - Vedlejší a ostatní ...'!F34</f>
        <v>0</v>
      </c>
      <c r="BB96" s="132">
        <f>'VON - Vedlejší a ostatní ...'!F35</f>
        <v>0</v>
      </c>
      <c r="BC96" s="132">
        <f>'VON - Vedlejší a ostatní ...'!F36</f>
        <v>0</v>
      </c>
      <c r="BD96" s="134">
        <f>'VON - Vedlejší a ostatní ...'!F37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8Qq7ei0JbOTtpNn7WXoojrQH7MX3ivh1Wbtq70uB4ZK1I1dszzxAtpv07Jb6Ni3CY4v9JBeSGxEY8aXhYUFs6g==" hashValue="WkrMMteBbP0sZfdGBZvLlvfvg+vtFULxBFEt6bkI3fDCNubYYxqOiosXBwCMExBWZt0ZhQV9zWRJ7GlMKCOXY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Vodovod v ul. Žiž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87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Vodovod Holice, ulice Žižkova a Jiráskova - R 2023-08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16. 12. 2020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ROUND((SUM(BE124:BE412)),  2)</f>
        <v>0</v>
      </c>
      <c r="G33" s="37"/>
      <c r="H33" s="37"/>
      <c r="I33" s="154">
        <v>0.20999999999999999</v>
      </c>
      <c r="J33" s="153">
        <f>ROUND(((SUM(BE124:BE412))*I33),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ROUND((SUM(BF124:BF412)),  2)</f>
        <v>0</v>
      </c>
      <c r="G34" s="37"/>
      <c r="H34" s="37"/>
      <c r="I34" s="154">
        <v>0.14999999999999999</v>
      </c>
      <c r="J34" s="153">
        <f>ROUND(((SUM(BF124:BF412))*I34),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ROUND((SUM(BG124:BG412)),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ROUND((SUM(BH124:BH412)),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ROUND((SUM(BI124:BI412)),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Vodovod Holice, ulice Žižkova a Jiráskova - R 2023-08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Vodovod v ul. Žižkova a Jiráskova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16. 12. 2020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91</v>
      </c>
      <c r="D94" s="175"/>
      <c r="E94" s="175"/>
      <c r="F94" s="175"/>
      <c r="G94" s="175"/>
      <c r="H94" s="175"/>
      <c r="I94" s="175"/>
      <c r="J94" s="176" t="s">
        <v>92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93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78"/>
      <c r="C97" s="179"/>
      <c r="D97" s="180" t="s">
        <v>95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96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97</v>
      </c>
      <c r="E99" s="187"/>
      <c r="F99" s="187"/>
      <c r="G99" s="187"/>
      <c r="H99" s="187"/>
      <c r="I99" s="187"/>
      <c r="J99" s="188">
        <f>J216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98</v>
      </c>
      <c r="E100" s="187"/>
      <c r="F100" s="187"/>
      <c r="G100" s="187"/>
      <c r="H100" s="187"/>
      <c r="I100" s="187"/>
      <c r="J100" s="188">
        <f>J225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99</v>
      </c>
      <c r="E101" s="187"/>
      <c r="F101" s="187"/>
      <c r="G101" s="187"/>
      <c r="H101" s="187"/>
      <c r="I101" s="187"/>
      <c r="J101" s="188">
        <f>J256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100</v>
      </c>
      <c r="E102" s="187"/>
      <c r="F102" s="187"/>
      <c r="G102" s="187"/>
      <c r="H102" s="187"/>
      <c r="I102" s="187"/>
      <c r="J102" s="188">
        <f>J379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101</v>
      </c>
      <c r="E103" s="187"/>
      <c r="F103" s="187"/>
      <c r="G103" s="187"/>
      <c r="H103" s="187"/>
      <c r="I103" s="187"/>
      <c r="J103" s="188">
        <f>J394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102</v>
      </c>
      <c r="E104" s="187"/>
      <c r="F104" s="187"/>
      <c r="G104" s="187"/>
      <c r="H104" s="187"/>
      <c r="I104" s="187"/>
      <c r="J104" s="188">
        <f>J410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Vodovod Holice, ulice Žižkova a Jiráskova - R 2023-08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88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01 - Vodovod v ul. Žižkova a Jiráskova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16. 12. 2020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104</v>
      </c>
      <c r="D123" s="193" t="s">
        <v>58</v>
      </c>
      <c r="E123" s="193" t="s">
        <v>54</v>
      </c>
      <c r="F123" s="193" t="s">
        <v>55</v>
      </c>
      <c r="G123" s="193" t="s">
        <v>105</v>
      </c>
      <c r="H123" s="193" t="s">
        <v>106</v>
      </c>
      <c r="I123" s="193" t="s">
        <v>107</v>
      </c>
      <c r="J123" s="194" t="s">
        <v>92</v>
      </c>
      <c r="K123" s="195" t="s">
        <v>108</v>
      </c>
      <c r="L123" s="196"/>
      <c r="M123" s="99" t="s">
        <v>1</v>
      </c>
      <c r="N123" s="100" t="s">
        <v>37</v>
      </c>
      <c r="O123" s="100" t="s">
        <v>109</v>
      </c>
      <c r="P123" s="100" t="s">
        <v>110</v>
      </c>
      <c r="Q123" s="100" t="s">
        <v>111</v>
      </c>
      <c r="R123" s="100" t="s">
        <v>112</v>
      </c>
      <c r="S123" s="100" t="s">
        <v>113</v>
      </c>
      <c r="T123" s="101" t="s">
        <v>114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115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</f>
        <v>0</v>
      </c>
      <c r="Q124" s="103"/>
      <c r="R124" s="199">
        <f>R125</f>
        <v>1336.15803809</v>
      </c>
      <c r="S124" s="103"/>
      <c r="T124" s="200">
        <f>T125</f>
        <v>455.38100000000003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94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116</v>
      </c>
      <c r="F125" s="205" t="s">
        <v>117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P126+P216+P225+P256+P379+P394+P410</f>
        <v>0</v>
      </c>
      <c r="Q125" s="210"/>
      <c r="R125" s="211">
        <f>R126+R216+R225+R256+R379+R394+R410</f>
        <v>1336.15803809</v>
      </c>
      <c r="S125" s="210"/>
      <c r="T125" s="212">
        <f>T126+T216+T225+T256+T379+T394+T410</f>
        <v>455.38100000000003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118</v>
      </c>
      <c r="BK125" s="215">
        <f>BK126+BK216+BK225+BK256+BK379+BK394+BK410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81</v>
      </c>
      <c r="F126" s="216" t="s">
        <v>119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SUM(P127:P215)</f>
        <v>0</v>
      </c>
      <c r="Q126" s="210"/>
      <c r="R126" s="211">
        <f>SUM(R127:R215)</f>
        <v>913.75585999999998</v>
      </c>
      <c r="S126" s="210"/>
      <c r="T126" s="212">
        <f>SUM(T127:T215)</f>
        <v>442.18100000000004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118</v>
      </c>
      <c r="BK126" s="215">
        <f>SUM(BK127:BK215)</f>
        <v>0</v>
      </c>
    </row>
    <row r="127" s="2" customFormat="1" ht="24.15" customHeight="1">
      <c r="A127" s="37"/>
      <c r="B127" s="38"/>
      <c r="C127" s="218" t="s">
        <v>81</v>
      </c>
      <c r="D127" s="218" t="s">
        <v>120</v>
      </c>
      <c r="E127" s="219" t="s">
        <v>121</v>
      </c>
      <c r="F127" s="220" t="s">
        <v>122</v>
      </c>
      <c r="G127" s="221" t="s">
        <v>123</v>
      </c>
      <c r="H127" s="222">
        <v>122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38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0.26000000000000001</v>
      </c>
      <c r="T127" s="229">
        <f>S127*H127</f>
        <v>31.720000000000002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124</v>
      </c>
      <c r="AT127" s="230" t="s">
        <v>120</v>
      </c>
      <c r="AU127" s="230" t="s">
        <v>83</v>
      </c>
      <c r="AY127" s="16" t="s">
        <v>118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81</v>
      </c>
      <c r="BK127" s="231">
        <f>ROUND(I127*H127,2)</f>
        <v>0</v>
      </c>
      <c r="BL127" s="16" t="s">
        <v>124</v>
      </c>
      <c r="BM127" s="230" t="s">
        <v>125</v>
      </c>
    </row>
    <row r="128" s="2" customFormat="1">
      <c r="A128" s="37"/>
      <c r="B128" s="38"/>
      <c r="C128" s="39"/>
      <c r="D128" s="232" t="s">
        <v>126</v>
      </c>
      <c r="E128" s="39"/>
      <c r="F128" s="233" t="s">
        <v>127</v>
      </c>
      <c r="G128" s="39"/>
      <c r="H128" s="39"/>
      <c r="I128" s="234"/>
      <c r="J128" s="39"/>
      <c r="K128" s="39"/>
      <c r="L128" s="43"/>
      <c r="M128" s="235"/>
      <c r="N128" s="23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126</v>
      </c>
      <c r="AU128" s="16" t="s">
        <v>83</v>
      </c>
    </row>
    <row r="129" s="13" customFormat="1">
      <c r="A129" s="13"/>
      <c r="B129" s="237"/>
      <c r="C129" s="238"/>
      <c r="D129" s="232" t="s">
        <v>128</v>
      </c>
      <c r="E129" s="239" t="s">
        <v>1</v>
      </c>
      <c r="F129" s="240" t="s">
        <v>129</v>
      </c>
      <c r="G129" s="238"/>
      <c r="H129" s="241">
        <v>122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128</v>
      </c>
      <c r="AU129" s="247" t="s">
        <v>83</v>
      </c>
      <c r="AV129" s="13" t="s">
        <v>83</v>
      </c>
      <c r="AW129" s="13" t="s">
        <v>30</v>
      </c>
      <c r="AX129" s="13" t="s">
        <v>81</v>
      </c>
      <c r="AY129" s="247" t="s">
        <v>118</v>
      </c>
    </row>
    <row r="130" s="2" customFormat="1" ht="24.15" customHeight="1">
      <c r="A130" s="37"/>
      <c r="B130" s="38"/>
      <c r="C130" s="218" t="s">
        <v>83</v>
      </c>
      <c r="D130" s="218" t="s">
        <v>120</v>
      </c>
      <c r="E130" s="219" t="s">
        <v>130</v>
      </c>
      <c r="F130" s="220" t="s">
        <v>131</v>
      </c>
      <c r="G130" s="221" t="s">
        <v>123</v>
      </c>
      <c r="H130" s="222">
        <v>252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0.098000000000000004</v>
      </c>
      <c r="T130" s="229">
        <f>S130*H130</f>
        <v>24.696000000000002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124</v>
      </c>
      <c r="AT130" s="230" t="s">
        <v>120</v>
      </c>
      <c r="AU130" s="230" t="s">
        <v>83</v>
      </c>
      <c r="AY130" s="16" t="s">
        <v>118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124</v>
      </c>
      <c r="BM130" s="230" t="s">
        <v>132</v>
      </c>
    </row>
    <row r="131" s="2" customFormat="1">
      <c r="A131" s="37"/>
      <c r="B131" s="38"/>
      <c r="C131" s="39"/>
      <c r="D131" s="232" t="s">
        <v>126</v>
      </c>
      <c r="E131" s="39"/>
      <c r="F131" s="233" t="s">
        <v>133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126</v>
      </c>
      <c r="AU131" s="16" t="s">
        <v>83</v>
      </c>
    </row>
    <row r="132" s="13" customFormat="1">
      <c r="A132" s="13"/>
      <c r="B132" s="237"/>
      <c r="C132" s="238"/>
      <c r="D132" s="232" t="s">
        <v>128</v>
      </c>
      <c r="E132" s="239" t="s">
        <v>1</v>
      </c>
      <c r="F132" s="240" t="s">
        <v>134</v>
      </c>
      <c r="G132" s="238"/>
      <c r="H132" s="241">
        <v>112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128</v>
      </c>
      <c r="AU132" s="247" t="s">
        <v>83</v>
      </c>
      <c r="AV132" s="13" t="s">
        <v>83</v>
      </c>
      <c r="AW132" s="13" t="s">
        <v>30</v>
      </c>
      <c r="AX132" s="13" t="s">
        <v>73</v>
      </c>
      <c r="AY132" s="247" t="s">
        <v>118</v>
      </c>
    </row>
    <row r="133" s="13" customFormat="1">
      <c r="A133" s="13"/>
      <c r="B133" s="237"/>
      <c r="C133" s="238"/>
      <c r="D133" s="232" t="s">
        <v>128</v>
      </c>
      <c r="E133" s="239" t="s">
        <v>1</v>
      </c>
      <c r="F133" s="240" t="s">
        <v>135</v>
      </c>
      <c r="G133" s="238"/>
      <c r="H133" s="241">
        <v>140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128</v>
      </c>
      <c r="AU133" s="247" t="s">
        <v>83</v>
      </c>
      <c r="AV133" s="13" t="s">
        <v>83</v>
      </c>
      <c r="AW133" s="13" t="s">
        <v>30</v>
      </c>
      <c r="AX133" s="13" t="s">
        <v>73</v>
      </c>
      <c r="AY133" s="247" t="s">
        <v>118</v>
      </c>
    </row>
    <row r="134" s="14" customFormat="1">
      <c r="A134" s="14"/>
      <c r="B134" s="248"/>
      <c r="C134" s="249"/>
      <c r="D134" s="232" t="s">
        <v>128</v>
      </c>
      <c r="E134" s="250" t="s">
        <v>1</v>
      </c>
      <c r="F134" s="251" t="s">
        <v>136</v>
      </c>
      <c r="G134" s="249"/>
      <c r="H134" s="252">
        <v>252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128</v>
      </c>
      <c r="AU134" s="258" t="s">
        <v>83</v>
      </c>
      <c r="AV134" s="14" t="s">
        <v>124</v>
      </c>
      <c r="AW134" s="14" t="s">
        <v>30</v>
      </c>
      <c r="AX134" s="14" t="s">
        <v>81</v>
      </c>
      <c r="AY134" s="258" t="s">
        <v>118</v>
      </c>
    </row>
    <row r="135" s="2" customFormat="1" ht="24.15" customHeight="1">
      <c r="A135" s="37"/>
      <c r="B135" s="38"/>
      <c r="C135" s="218" t="s">
        <v>137</v>
      </c>
      <c r="D135" s="218" t="s">
        <v>120</v>
      </c>
      <c r="E135" s="219" t="s">
        <v>138</v>
      </c>
      <c r="F135" s="220" t="s">
        <v>139</v>
      </c>
      <c r="G135" s="221" t="s">
        <v>123</v>
      </c>
      <c r="H135" s="222">
        <v>310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0.28999999999999998</v>
      </c>
      <c r="T135" s="229">
        <f>S135*H135</f>
        <v>89.899999999999991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124</v>
      </c>
      <c r="AT135" s="230" t="s">
        <v>120</v>
      </c>
      <c r="AU135" s="230" t="s">
        <v>83</v>
      </c>
      <c r="AY135" s="16" t="s">
        <v>118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124</v>
      </c>
      <c r="BM135" s="230" t="s">
        <v>140</v>
      </c>
    </row>
    <row r="136" s="2" customFormat="1">
      <c r="A136" s="37"/>
      <c r="B136" s="38"/>
      <c r="C136" s="39"/>
      <c r="D136" s="232" t="s">
        <v>126</v>
      </c>
      <c r="E136" s="39"/>
      <c r="F136" s="233" t="s">
        <v>141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126</v>
      </c>
      <c r="AU136" s="16" t="s">
        <v>83</v>
      </c>
    </row>
    <row r="137" s="13" customFormat="1">
      <c r="A137" s="13"/>
      <c r="B137" s="237"/>
      <c r="C137" s="238"/>
      <c r="D137" s="232" t="s">
        <v>128</v>
      </c>
      <c r="E137" s="239" t="s">
        <v>1</v>
      </c>
      <c r="F137" s="240" t="s">
        <v>142</v>
      </c>
      <c r="G137" s="238"/>
      <c r="H137" s="241">
        <v>240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128</v>
      </c>
      <c r="AU137" s="247" t="s">
        <v>83</v>
      </c>
      <c r="AV137" s="13" t="s">
        <v>83</v>
      </c>
      <c r="AW137" s="13" t="s">
        <v>30</v>
      </c>
      <c r="AX137" s="13" t="s">
        <v>73</v>
      </c>
      <c r="AY137" s="247" t="s">
        <v>118</v>
      </c>
    </row>
    <row r="138" s="13" customFormat="1">
      <c r="A138" s="13"/>
      <c r="B138" s="237"/>
      <c r="C138" s="238"/>
      <c r="D138" s="232" t="s">
        <v>128</v>
      </c>
      <c r="E138" s="239" t="s">
        <v>1</v>
      </c>
      <c r="F138" s="240" t="s">
        <v>143</v>
      </c>
      <c r="G138" s="238"/>
      <c r="H138" s="241">
        <v>70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128</v>
      </c>
      <c r="AU138" s="247" t="s">
        <v>83</v>
      </c>
      <c r="AV138" s="13" t="s">
        <v>83</v>
      </c>
      <c r="AW138" s="13" t="s">
        <v>30</v>
      </c>
      <c r="AX138" s="13" t="s">
        <v>73</v>
      </c>
      <c r="AY138" s="247" t="s">
        <v>118</v>
      </c>
    </row>
    <row r="139" s="14" customFormat="1">
      <c r="A139" s="14"/>
      <c r="B139" s="248"/>
      <c r="C139" s="249"/>
      <c r="D139" s="232" t="s">
        <v>128</v>
      </c>
      <c r="E139" s="250" t="s">
        <v>1</v>
      </c>
      <c r="F139" s="251" t="s">
        <v>136</v>
      </c>
      <c r="G139" s="249"/>
      <c r="H139" s="252">
        <v>310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128</v>
      </c>
      <c r="AU139" s="258" t="s">
        <v>83</v>
      </c>
      <c r="AV139" s="14" t="s">
        <v>124</v>
      </c>
      <c r="AW139" s="14" t="s">
        <v>30</v>
      </c>
      <c r="AX139" s="14" t="s">
        <v>81</v>
      </c>
      <c r="AY139" s="258" t="s">
        <v>118</v>
      </c>
    </row>
    <row r="140" s="2" customFormat="1" ht="24.15" customHeight="1">
      <c r="A140" s="37"/>
      <c r="B140" s="38"/>
      <c r="C140" s="218" t="s">
        <v>124</v>
      </c>
      <c r="D140" s="218" t="s">
        <v>120</v>
      </c>
      <c r="E140" s="219" t="s">
        <v>144</v>
      </c>
      <c r="F140" s="220" t="s">
        <v>145</v>
      </c>
      <c r="G140" s="221" t="s">
        <v>123</v>
      </c>
      <c r="H140" s="222">
        <v>465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0.32500000000000001</v>
      </c>
      <c r="T140" s="229">
        <f>S140*H140</f>
        <v>151.125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124</v>
      </c>
      <c r="AT140" s="230" t="s">
        <v>120</v>
      </c>
      <c r="AU140" s="230" t="s">
        <v>83</v>
      </c>
      <c r="AY140" s="16" t="s">
        <v>118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124</v>
      </c>
      <c r="BM140" s="230" t="s">
        <v>146</v>
      </c>
    </row>
    <row r="141" s="2" customFormat="1">
      <c r="A141" s="37"/>
      <c r="B141" s="38"/>
      <c r="C141" s="39"/>
      <c r="D141" s="232" t="s">
        <v>126</v>
      </c>
      <c r="E141" s="39"/>
      <c r="F141" s="233" t="s">
        <v>147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126</v>
      </c>
      <c r="AU141" s="16" t="s">
        <v>83</v>
      </c>
    </row>
    <row r="142" s="13" customFormat="1">
      <c r="A142" s="13"/>
      <c r="B142" s="237"/>
      <c r="C142" s="238"/>
      <c r="D142" s="232" t="s">
        <v>128</v>
      </c>
      <c r="E142" s="239" t="s">
        <v>1</v>
      </c>
      <c r="F142" s="240" t="s">
        <v>148</v>
      </c>
      <c r="G142" s="238"/>
      <c r="H142" s="241">
        <v>360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128</v>
      </c>
      <c r="AU142" s="247" t="s">
        <v>83</v>
      </c>
      <c r="AV142" s="13" t="s">
        <v>83</v>
      </c>
      <c r="AW142" s="13" t="s">
        <v>30</v>
      </c>
      <c r="AX142" s="13" t="s">
        <v>73</v>
      </c>
      <c r="AY142" s="247" t="s">
        <v>118</v>
      </c>
    </row>
    <row r="143" s="13" customFormat="1">
      <c r="A143" s="13"/>
      <c r="B143" s="237"/>
      <c r="C143" s="238"/>
      <c r="D143" s="232" t="s">
        <v>128</v>
      </c>
      <c r="E143" s="239" t="s">
        <v>1</v>
      </c>
      <c r="F143" s="240" t="s">
        <v>149</v>
      </c>
      <c r="G143" s="238"/>
      <c r="H143" s="241">
        <v>105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128</v>
      </c>
      <c r="AU143" s="247" t="s">
        <v>83</v>
      </c>
      <c r="AV143" s="13" t="s">
        <v>83</v>
      </c>
      <c r="AW143" s="13" t="s">
        <v>30</v>
      </c>
      <c r="AX143" s="13" t="s">
        <v>73</v>
      </c>
      <c r="AY143" s="247" t="s">
        <v>118</v>
      </c>
    </row>
    <row r="144" s="14" customFormat="1">
      <c r="A144" s="14"/>
      <c r="B144" s="248"/>
      <c r="C144" s="249"/>
      <c r="D144" s="232" t="s">
        <v>128</v>
      </c>
      <c r="E144" s="250" t="s">
        <v>1</v>
      </c>
      <c r="F144" s="251" t="s">
        <v>136</v>
      </c>
      <c r="G144" s="249"/>
      <c r="H144" s="252">
        <v>465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128</v>
      </c>
      <c r="AU144" s="258" t="s">
        <v>83</v>
      </c>
      <c r="AV144" s="14" t="s">
        <v>124</v>
      </c>
      <c r="AW144" s="14" t="s">
        <v>30</v>
      </c>
      <c r="AX144" s="14" t="s">
        <v>81</v>
      </c>
      <c r="AY144" s="258" t="s">
        <v>118</v>
      </c>
    </row>
    <row r="145" s="2" customFormat="1" ht="24.15" customHeight="1">
      <c r="A145" s="37"/>
      <c r="B145" s="38"/>
      <c r="C145" s="218" t="s">
        <v>150</v>
      </c>
      <c r="D145" s="218" t="s">
        <v>120</v>
      </c>
      <c r="E145" s="219" t="s">
        <v>151</v>
      </c>
      <c r="F145" s="220" t="s">
        <v>152</v>
      </c>
      <c r="G145" s="221" t="s">
        <v>123</v>
      </c>
      <c r="H145" s="222">
        <v>480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38</v>
      </c>
      <c r="O145" s="90"/>
      <c r="P145" s="228">
        <f>O145*H145</f>
        <v>0</v>
      </c>
      <c r="Q145" s="228">
        <v>5.0000000000000002E-05</v>
      </c>
      <c r="R145" s="228">
        <f>Q145*H145</f>
        <v>0.024</v>
      </c>
      <c r="S145" s="228">
        <v>0.128</v>
      </c>
      <c r="T145" s="229">
        <f>S145*H145</f>
        <v>61.439999999999998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124</v>
      </c>
      <c r="AT145" s="230" t="s">
        <v>120</v>
      </c>
      <c r="AU145" s="230" t="s">
        <v>83</v>
      </c>
      <c r="AY145" s="16" t="s">
        <v>118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81</v>
      </c>
      <c r="BK145" s="231">
        <f>ROUND(I145*H145,2)</f>
        <v>0</v>
      </c>
      <c r="BL145" s="16" t="s">
        <v>124</v>
      </c>
      <c r="BM145" s="230" t="s">
        <v>153</v>
      </c>
    </row>
    <row r="146" s="2" customFormat="1">
      <c r="A146" s="37"/>
      <c r="B146" s="38"/>
      <c r="C146" s="39"/>
      <c r="D146" s="232" t="s">
        <v>126</v>
      </c>
      <c r="E146" s="39"/>
      <c r="F146" s="233" t="s">
        <v>154</v>
      </c>
      <c r="G146" s="39"/>
      <c r="H146" s="39"/>
      <c r="I146" s="234"/>
      <c r="J146" s="39"/>
      <c r="K146" s="39"/>
      <c r="L146" s="43"/>
      <c r="M146" s="235"/>
      <c r="N146" s="23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126</v>
      </c>
      <c r="AU146" s="16" t="s">
        <v>83</v>
      </c>
    </row>
    <row r="147" s="13" customFormat="1">
      <c r="A147" s="13"/>
      <c r="B147" s="237"/>
      <c r="C147" s="238"/>
      <c r="D147" s="232" t="s">
        <v>128</v>
      </c>
      <c r="E147" s="239" t="s">
        <v>1</v>
      </c>
      <c r="F147" s="240" t="s">
        <v>155</v>
      </c>
      <c r="G147" s="238"/>
      <c r="H147" s="241">
        <v>480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128</v>
      </c>
      <c r="AU147" s="247" t="s">
        <v>83</v>
      </c>
      <c r="AV147" s="13" t="s">
        <v>83</v>
      </c>
      <c r="AW147" s="13" t="s">
        <v>30</v>
      </c>
      <c r="AX147" s="13" t="s">
        <v>81</v>
      </c>
      <c r="AY147" s="247" t="s">
        <v>118</v>
      </c>
    </row>
    <row r="148" s="2" customFormat="1" ht="24.15" customHeight="1">
      <c r="A148" s="37"/>
      <c r="B148" s="38"/>
      <c r="C148" s="218" t="s">
        <v>156</v>
      </c>
      <c r="D148" s="218" t="s">
        <v>120</v>
      </c>
      <c r="E148" s="219" t="s">
        <v>157</v>
      </c>
      <c r="F148" s="220" t="s">
        <v>158</v>
      </c>
      <c r="G148" s="221" t="s">
        <v>123</v>
      </c>
      <c r="H148" s="222">
        <v>755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38</v>
      </c>
      <c r="O148" s="90"/>
      <c r="P148" s="228">
        <f>O148*H148</f>
        <v>0</v>
      </c>
      <c r="Q148" s="228">
        <v>6.0000000000000002E-05</v>
      </c>
      <c r="R148" s="228">
        <f>Q148*H148</f>
        <v>0.0453</v>
      </c>
      <c r="S148" s="228">
        <v>0.10299999999999999</v>
      </c>
      <c r="T148" s="229">
        <f>S148*H148</f>
        <v>77.765000000000001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124</v>
      </c>
      <c r="AT148" s="230" t="s">
        <v>120</v>
      </c>
      <c r="AU148" s="230" t="s">
        <v>83</v>
      </c>
      <c r="AY148" s="16" t="s">
        <v>118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81</v>
      </c>
      <c r="BK148" s="231">
        <f>ROUND(I148*H148,2)</f>
        <v>0</v>
      </c>
      <c r="BL148" s="16" t="s">
        <v>124</v>
      </c>
      <c r="BM148" s="230" t="s">
        <v>159</v>
      </c>
    </row>
    <row r="149" s="2" customFormat="1">
      <c r="A149" s="37"/>
      <c r="B149" s="38"/>
      <c r="C149" s="39"/>
      <c r="D149" s="232" t="s">
        <v>126</v>
      </c>
      <c r="E149" s="39"/>
      <c r="F149" s="233" t="s">
        <v>160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126</v>
      </c>
      <c r="AU149" s="16" t="s">
        <v>83</v>
      </c>
    </row>
    <row r="150" s="13" customFormat="1">
      <c r="A150" s="13"/>
      <c r="B150" s="237"/>
      <c r="C150" s="238"/>
      <c r="D150" s="232" t="s">
        <v>128</v>
      </c>
      <c r="E150" s="239" t="s">
        <v>1</v>
      </c>
      <c r="F150" s="240" t="s">
        <v>161</v>
      </c>
      <c r="G150" s="238"/>
      <c r="H150" s="241">
        <v>755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128</v>
      </c>
      <c r="AU150" s="247" t="s">
        <v>83</v>
      </c>
      <c r="AV150" s="13" t="s">
        <v>83</v>
      </c>
      <c r="AW150" s="13" t="s">
        <v>30</v>
      </c>
      <c r="AX150" s="13" t="s">
        <v>81</v>
      </c>
      <c r="AY150" s="247" t="s">
        <v>118</v>
      </c>
    </row>
    <row r="151" s="2" customFormat="1" ht="16.5" customHeight="1">
      <c r="A151" s="37"/>
      <c r="B151" s="38"/>
      <c r="C151" s="218" t="s">
        <v>162</v>
      </c>
      <c r="D151" s="218" t="s">
        <v>120</v>
      </c>
      <c r="E151" s="219" t="s">
        <v>163</v>
      </c>
      <c r="F151" s="220" t="s">
        <v>164</v>
      </c>
      <c r="G151" s="221" t="s">
        <v>165</v>
      </c>
      <c r="H151" s="222">
        <v>27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0.20499999999999999</v>
      </c>
      <c r="T151" s="229">
        <f>S151*H151</f>
        <v>5.5349999999999993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124</v>
      </c>
      <c r="AT151" s="230" t="s">
        <v>120</v>
      </c>
      <c r="AU151" s="230" t="s">
        <v>83</v>
      </c>
      <c r="AY151" s="16" t="s">
        <v>118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81</v>
      </c>
      <c r="BK151" s="231">
        <f>ROUND(I151*H151,2)</f>
        <v>0</v>
      </c>
      <c r="BL151" s="16" t="s">
        <v>124</v>
      </c>
      <c r="BM151" s="230" t="s">
        <v>166</v>
      </c>
    </row>
    <row r="152" s="2" customFormat="1">
      <c r="A152" s="37"/>
      <c r="B152" s="38"/>
      <c r="C152" s="39"/>
      <c r="D152" s="232" t="s">
        <v>126</v>
      </c>
      <c r="E152" s="39"/>
      <c r="F152" s="233" t="s">
        <v>167</v>
      </c>
      <c r="G152" s="39"/>
      <c r="H152" s="39"/>
      <c r="I152" s="234"/>
      <c r="J152" s="39"/>
      <c r="K152" s="39"/>
      <c r="L152" s="43"/>
      <c r="M152" s="235"/>
      <c r="N152" s="236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126</v>
      </c>
      <c r="AU152" s="16" t="s">
        <v>83</v>
      </c>
    </row>
    <row r="153" s="13" customFormat="1">
      <c r="A153" s="13"/>
      <c r="B153" s="237"/>
      <c r="C153" s="238"/>
      <c r="D153" s="232" t="s">
        <v>128</v>
      </c>
      <c r="E153" s="239" t="s">
        <v>1</v>
      </c>
      <c r="F153" s="240" t="s">
        <v>168</v>
      </c>
      <c r="G153" s="238"/>
      <c r="H153" s="241">
        <v>27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128</v>
      </c>
      <c r="AU153" s="247" t="s">
        <v>83</v>
      </c>
      <c r="AV153" s="13" t="s">
        <v>83</v>
      </c>
      <c r="AW153" s="13" t="s">
        <v>30</v>
      </c>
      <c r="AX153" s="13" t="s">
        <v>81</v>
      </c>
      <c r="AY153" s="247" t="s">
        <v>118</v>
      </c>
    </row>
    <row r="154" s="2" customFormat="1" ht="16.5" customHeight="1">
      <c r="A154" s="37"/>
      <c r="B154" s="38"/>
      <c r="C154" s="218" t="s">
        <v>169</v>
      </c>
      <c r="D154" s="218" t="s">
        <v>120</v>
      </c>
      <c r="E154" s="219" t="s">
        <v>170</v>
      </c>
      <c r="F154" s="220" t="s">
        <v>171</v>
      </c>
      <c r="G154" s="221" t="s">
        <v>165</v>
      </c>
      <c r="H154" s="222">
        <v>50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38</v>
      </c>
      <c r="O154" s="90"/>
      <c r="P154" s="228">
        <f>O154*H154</f>
        <v>0</v>
      </c>
      <c r="Q154" s="228">
        <v>0.0078700000000000003</v>
      </c>
      <c r="R154" s="228">
        <f>Q154*H154</f>
        <v>0.39350000000000002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124</v>
      </c>
      <c r="AT154" s="230" t="s">
        <v>120</v>
      </c>
      <c r="AU154" s="230" t="s">
        <v>83</v>
      </c>
      <c r="AY154" s="16" t="s">
        <v>118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81</v>
      </c>
      <c r="BK154" s="231">
        <f>ROUND(I154*H154,2)</f>
        <v>0</v>
      </c>
      <c r="BL154" s="16" t="s">
        <v>124</v>
      </c>
      <c r="BM154" s="230" t="s">
        <v>172</v>
      </c>
    </row>
    <row r="155" s="2" customFormat="1">
      <c r="A155" s="37"/>
      <c r="B155" s="38"/>
      <c r="C155" s="39"/>
      <c r="D155" s="232" t="s">
        <v>126</v>
      </c>
      <c r="E155" s="39"/>
      <c r="F155" s="233" t="s">
        <v>173</v>
      </c>
      <c r="G155" s="39"/>
      <c r="H155" s="39"/>
      <c r="I155" s="234"/>
      <c r="J155" s="39"/>
      <c r="K155" s="39"/>
      <c r="L155" s="43"/>
      <c r="M155" s="235"/>
      <c r="N155" s="236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126</v>
      </c>
      <c r="AU155" s="16" t="s">
        <v>83</v>
      </c>
    </row>
    <row r="156" s="2" customFormat="1" ht="24.15" customHeight="1">
      <c r="A156" s="37"/>
      <c r="B156" s="38"/>
      <c r="C156" s="218" t="s">
        <v>174</v>
      </c>
      <c r="D156" s="218" t="s">
        <v>120</v>
      </c>
      <c r="E156" s="219" t="s">
        <v>175</v>
      </c>
      <c r="F156" s="220" t="s">
        <v>176</v>
      </c>
      <c r="G156" s="221" t="s">
        <v>177</v>
      </c>
      <c r="H156" s="222">
        <v>240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38</v>
      </c>
      <c r="O156" s="90"/>
      <c r="P156" s="228">
        <f>O156*H156</f>
        <v>0</v>
      </c>
      <c r="Q156" s="228">
        <v>3.0000000000000001E-05</v>
      </c>
      <c r="R156" s="228">
        <f>Q156*H156</f>
        <v>0.0071999999999999998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124</v>
      </c>
      <c r="AT156" s="230" t="s">
        <v>120</v>
      </c>
      <c r="AU156" s="230" t="s">
        <v>83</v>
      </c>
      <c r="AY156" s="16" t="s">
        <v>118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81</v>
      </c>
      <c r="BK156" s="231">
        <f>ROUND(I156*H156,2)</f>
        <v>0</v>
      </c>
      <c r="BL156" s="16" t="s">
        <v>124</v>
      </c>
      <c r="BM156" s="230" t="s">
        <v>178</v>
      </c>
    </row>
    <row r="157" s="2" customFormat="1">
      <c r="A157" s="37"/>
      <c r="B157" s="38"/>
      <c r="C157" s="39"/>
      <c r="D157" s="232" t="s">
        <v>126</v>
      </c>
      <c r="E157" s="39"/>
      <c r="F157" s="233" t="s">
        <v>179</v>
      </c>
      <c r="G157" s="39"/>
      <c r="H157" s="39"/>
      <c r="I157" s="234"/>
      <c r="J157" s="39"/>
      <c r="K157" s="39"/>
      <c r="L157" s="43"/>
      <c r="M157" s="235"/>
      <c r="N157" s="23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126</v>
      </c>
      <c r="AU157" s="16" t="s">
        <v>83</v>
      </c>
    </row>
    <row r="158" s="13" customFormat="1">
      <c r="A158" s="13"/>
      <c r="B158" s="237"/>
      <c r="C158" s="238"/>
      <c r="D158" s="232" t="s">
        <v>128</v>
      </c>
      <c r="E158" s="239" t="s">
        <v>1</v>
      </c>
      <c r="F158" s="240" t="s">
        <v>180</v>
      </c>
      <c r="G158" s="238"/>
      <c r="H158" s="241">
        <v>240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128</v>
      </c>
      <c r="AU158" s="247" t="s">
        <v>83</v>
      </c>
      <c r="AV158" s="13" t="s">
        <v>83</v>
      </c>
      <c r="AW158" s="13" t="s">
        <v>30</v>
      </c>
      <c r="AX158" s="13" t="s">
        <v>81</v>
      </c>
      <c r="AY158" s="247" t="s">
        <v>118</v>
      </c>
    </row>
    <row r="159" s="2" customFormat="1" ht="24.15" customHeight="1">
      <c r="A159" s="37"/>
      <c r="B159" s="38"/>
      <c r="C159" s="218" t="s">
        <v>181</v>
      </c>
      <c r="D159" s="218" t="s">
        <v>120</v>
      </c>
      <c r="E159" s="219" t="s">
        <v>182</v>
      </c>
      <c r="F159" s="220" t="s">
        <v>183</v>
      </c>
      <c r="G159" s="221" t="s">
        <v>184</v>
      </c>
      <c r="H159" s="222">
        <v>30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38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124</v>
      </c>
      <c r="AT159" s="230" t="s">
        <v>120</v>
      </c>
      <c r="AU159" s="230" t="s">
        <v>83</v>
      </c>
      <c r="AY159" s="16" t="s">
        <v>118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81</v>
      </c>
      <c r="BK159" s="231">
        <f>ROUND(I159*H159,2)</f>
        <v>0</v>
      </c>
      <c r="BL159" s="16" t="s">
        <v>124</v>
      </c>
      <c r="BM159" s="230" t="s">
        <v>185</v>
      </c>
    </row>
    <row r="160" s="2" customFormat="1">
      <c r="A160" s="37"/>
      <c r="B160" s="38"/>
      <c r="C160" s="39"/>
      <c r="D160" s="232" t="s">
        <v>126</v>
      </c>
      <c r="E160" s="39"/>
      <c r="F160" s="233" t="s">
        <v>186</v>
      </c>
      <c r="G160" s="39"/>
      <c r="H160" s="39"/>
      <c r="I160" s="234"/>
      <c r="J160" s="39"/>
      <c r="K160" s="39"/>
      <c r="L160" s="43"/>
      <c r="M160" s="235"/>
      <c r="N160" s="23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126</v>
      </c>
      <c r="AU160" s="16" t="s">
        <v>83</v>
      </c>
    </row>
    <row r="161" s="2" customFormat="1" ht="16.5" customHeight="1">
      <c r="A161" s="37"/>
      <c r="B161" s="38"/>
      <c r="C161" s="218" t="s">
        <v>187</v>
      </c>
      <c r="D161" s="218" t="s">
        <v>120</v>
      </c>
      <c r="E161" s="219" t="s">
        <v>188</v>
      </c>
      <c r="F161" s="220" t="s">
        <v>189</v>
      </c>
      <c r="G161" s="221" t="s">
        <v>165</v>
      </c>
      <c r="H161" s="222">
        <v>58.5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38</v>
      </c>
      <c r="O161" s="90"/>
      <c r="P161" s="228">
        <f>O161*H161</f>
        <v>0</v>
      </c>
      <c r="Q161" s="228">
        <v>0.036900000000000002</v>
      </c>
      <c r="R161" s="228">
        <f>Q161*H161</f>
        <v>2.1586500000000002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124</v>
      </c>
      <c r="AT161" s="230" t="s">
        <v>120</v>
      </c>
      <c r="AU161" s="230" t="s">
        <v>83</v>
      </c>
      <c r="AY161" s="16" t="s">
        <v>118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81</v>
      </c>
      <c r="BK161" s="231">
        <f>ROUND(I161*H161,2)</f>
        <v>0</v>
      </c>
      <c r="BL161" s="16" t="s">
        <v>124</v>
      </c>
      <c r="BM161" s="230" t="s">
        <v>190</v>
      </c>
    </row>
    <row r="162" s="2" customFormat="1">
      <c r="A162" s="37"/>
      <c r="B162" s="38"/>
      <c r="C162" s="39"/>
      <c r="D162" s="232" t="s">
        <v>126</v>
      </c>
      <c r="E162" s="39"/>
      <c r="F162" s="233" t="s">
        <v>191</v>
      </c>
      <c r="G162" s="39"/>
      <c r="H162" s="39"/>
      <c r="I162" s="234"/>
      <c r="J162" s="39"/>
      <c r="K162" s="39"/>
      <c r="L162" s="43"/>
      <c r="M162" s="235"/>
      <c r="N162" s="23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126</v>
      </c>
      <c r="AU162" s="16" t="s">
        <v>83</v>
      </c>
    </row>
    <row r="163" s="13" customFormat="1">
      <c r="A163" s="13"/>
      <c r="B163" s="237"/>
      <c r="C163" s="238"/>
      <c r="D163" s="232" t="s">
        <v>128</v>
      </c>
      <c r="E163" s="239" t="s">
        <v>1</v>
      </c>
      <c r="F163" s="240" t="s">
        <v>192</v>
      </c>
      <c r="G163" s="238"/>
      <c r="H163" s="241">
        <v>43.5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128</v>
      </c>
      <c r="AU163" s="247" t="s">
        <v>83</v>
      </c>
      <c r="AV163" s="13" t="s">
        <v>83</v>
      </c>
      <c r="AW163" s="13" t="s">
        <v>30</v>
      </c>
      <c r="AX163" s="13" t="s">
        <v>73</v>
      </c>
      <c r="AY163" s="247" t="s">
        <v>118</v>
      </c>
    </row>
    <row r="164" s="13" customFormat="1">
      <c r="A164" s="13"/>
      <c r="B164" s="237"/>
      <c r="C164" s="238"/>
      <c r="D164" s="232" t="s">
        <v>128</v>
      </c>
      <c r="E164" s="239" t="s">
        <v>1</v>
      </c>
      <c r="F164" s="240" t="s">
        <v>193</v>
      </c>
      <c r="G164" s="238"/>
      <c r="H164" s="241">
        <v>15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128</v>
      </c>
      <c r="AU164" s="247" t="s">
        <v>83</v>
      </c>
      <c r="AV164" s="13" t="s">
        <v>83</v>
      </c>
      <c r="AW164" s="13" t="s">
        <v>30</v>
      </c>
      <c r="AX164" s="13" t="s">
        <v>73</v>
      </c>
      <c r="AY164" s="247" t="s">
        <v>118</v>
      </c>
    </row>
    <row r="165" s="14" customFormat="1">
      <c r="A165" s="14"/>
      <c r="B165" s="248"/>
      <c r="C165" s="249"/>
      <c r="D165" s="232" t="s">
        <v>128</v>
      </c>
      <c r="E165" s="250" t="s">
        <v>1</v>
      </c>
      <c r="F165" s="251" t="s">
        <v>136</v>
      </c>
      <c r="G165" s="249"/>
      <c r="H165" s="252">
        <v>58.5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128</v>
      </c>
      <c r="AU165" s="258" t="s">
        <v>83</v>
      </c>
      <c r="AV165" s="14" t="s">
        <v>124</v>
      </c>
      <c r="AW165" s="14" t="s">
        <v>30</v>
      </c>
      <c r="AX165" s="14" t="s">
        <v>81</v>
      </c>
      <c r="AY165" s="258" t="s">
        <v>118</v>
      </c>
    </row>
    <row r="166" s="2" customFormat="1" ht="24.15" customHeight="1">
      <c r="A166" s="37"/>
      <c r="B166" s="38"/>
      <c r="C166" s="218" t="s">
        <v>194</v>
      </c>
      <c r="D166" s="218" t="s">
        <v>120</v>
      </c>
      <c r="E166" s="219" t="s">
        <v>195</v>
      </c>
      <c r="F166" s="220" t="s">
        <v>196</v>
      </c>
      <c r="G166" s="221" t="s">
        <v>165</v>
      </c>
      <c r="H166" s="222">
        <v>3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38</v>
      </c>
      <c r="O166" s="90"/>
      <c r="P166" s="228">
        <f>O166*H166</f>
        <v>0</v>
      </c>
      <c r="Q166" s="228">
        <v>0.01068</v>
      </c>
      <c r="R166" s="228">
        <f>Q166*H166</f>
        <v>0.032039999999999999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124</v>
      </c>
      <c r="AT166" s="230" t="s">
        <v>120</v>
      </c>
      <c r="AU166" s="230" t="s">
        <v>83</v>
      </c>
      <c r="AY166" s="16" t="s">
        <v>118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81</v>
      </c>
      <c r="BK166" s="231">
        <f>ROUND(I166*H166,2)</f>
        <v>0</v>
      </c>
      <c r="BL166" s="16" t="s">
        <v>124</v>
      </c>
      <c r="BM166" s="230" t="s">
        <v>197</v>
      </c>
    </row>
    <row r="167" s="2" customFormat="1">
      <c r="A167" s="37"/>
      <c r="B167" s="38"/>
      <c r="C167" s="39"/>
      <c r="D167" s="232" t="s">
        <v>126</v>
      </c>
      <c r="E167" s="39"/>
      <c r="F167" s="233" t="s">
        <v>198</v>
      </c>
      <c r="G167" s="39"/>
      <c r="H167" s="39"/>
      <c r="I167" s="234"/>
      <c r="J167" s="39"/>
      <c r="K167" s="39"/>
      <c r="L167" s="43"/>
      <c r="M167" s="235"/>
      <c r="N167" s="236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126</v>
      </c>
      <c r="AU167" s="16" t="s">
        <v>83</v>
      </c>
    </row>
    <row r="168" s="13" customFormat="1">
      <c r="A168" s="13"/>
      <c r="B168" s="237"/>
      <c r="C168" s="238"/>
      <c r="D168" s="232" t="s">
        <v>128</v>
      </c>
      <c r="E168" s="239" t="s">
        <v>1</v>
      </c>
      <c r="F168" s="240" t="s">
        <v>199</v>
      </c>
      <c r="G168" s="238"/>
      <c r="H168" s="241">
        <v>3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128</v>
      </c>
      <c r="AU168" s="247" t="s">
        <v>83</v>
      </c>
      <c r="AV168" s="13" t="s">
        <v>83</v>
      </c>
      <c r="AW168" s="13" t="s">
        <v>30</v>
      </c>
      <c r="AX168" s="13" t="s">
        <v>81</v>
      </c>
      <c r="AY168" s="247" t="s">
        <v>118</v>
      </c>
    </row>
    <row r="169" s="2" customFormat="1" ht="24.15" customHeight="1">
      <c r="A169" s="37"/>
      <c r="B169" s="38"/>
      <c r="C169" s="218" t="s">
        <v>200</v>
      </c>
      <c r="D169" s="218" t="s">
        <v>120</v>
      </c>
      <c r="E169" s="219" t="s">
        <v>201</v>
      </c>
      <c r="F169" s="220" t="s">
        <v>202</v>
      </c>
      <c r="G169" s="221" t="s">
        <v>165</v>
      </c>
      <c r="H169" s="222">
        <v>57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38</v>
      </c>
      <c r="O169" s="90"/>
      <c r="P169" s="228">
        <f>O169*H169</f>
        <v>0</v>
      </c>
      <c r="Q169" s="228">
        <v>0.036900000000000002</v>
      </c>
      <c r="R169" s="228">
        <f>Q169*H169</f>
        <v>2.1032999999999999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124</v>
      </c>
      <c r="AT169" s="230" t="s">
        <v>120</v>
      </c>
      <c r="AU169" s="230" t="s">
        <v>83</v>
      </c>
      <c r="AY169" s="16" t="s">
        <v>118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81</v>
      </c>
      <c r="BK169" s="231">
        <f>ROUND(I169*H169,2)</f>
        <v>0</v>
      </c>
      <c r="BL169" s="16" t="s">
        <v>124</v>
      </c>
      <c r="BM169" s="230" t="s">
        <v>203</v>
      </c>
    </row>
    <row r="170" s="2" customFormat="1">
      <c r="A170" s="37"/>
      <c r="B170" s="38"/>
      <c r="C170" s="39"/>
      <c r="D170" s="232" t="s">
        <v>126</v>
      </c>
      <c r="E170" s="39"/>
      <c r="F170" s="233" t="s">
        <v>204</v>
      </c>
      <c r="G170" s="39"/>
      <c r="H170" s="39"/>
      <c r="I170" s="234"/>
      <c r="J170" s="39"/>
      <c r="K170" s="39"/>
      <c r="L170" s="43"/>
      <c r="M170" s="235"/>
      <c r="N170" s="236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126</v>
      </c>
      <c r="AU170" s="16" t="s">
        <v>83</v>
      </c>
    </row>
    <row r="171" s="13" customFormat="1">
      <c r="A171" s="13"/>
      <c r="B171" s="237"/>
      <c r="C171" s="238"/>
      <c r="D171" s="232" t="s">
        <v>128</v>
      </c>
      <c r="E171" s="239" t="s">
        <v>1</v>
      </c>
      <c r="F171" s="240" t="s">
        <v>205</v>
      </c>
      <c r="G171" s="238"/>
      <c r="H171" s="241">
        <v>3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128</v>
      </c>
      <c r="AU171" s="247" t="s">
        <v>83</v>
      </c>
      <c r="AV171" s="13" t="s">
        <v>83</v>
      </c>
      <c r="AW171" s="13" t="s">
        <v>30</v>
      </c>
      <c r="AX171" s="13" t="s">
        <v>73</v>
      </c>
      <c r="AY171" s="247" t="s">
        <v>118</v>
      </c>
    </row>
    <row r="172" s="13" customFormat="1">
      <c r="A172" s="13"/>
      <c r="B172" s="237"/>
      <c r="C172" s="238"/>
      <c r="D172" s="232" t="s">
        <v>128</v>
      </c>
      <c r="E172" s="239" t="s">
        <v>1</v>
      </c>
      <c r="F172" s="240" t="s">
        <v>206</v>
      </c>
      <c r="G172" s="238"/>
      <c r="H172" s="241">
        <v>9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128</v>
      </c>
      <c r="AU172" s="247" t="s">
        <v>83</v>
      </c>
      <c r="AV172" s="13" t="s">
        <v>83</v>
      </c>
      <c r="AW172" s="13" t="s">
        <v>30</v>
      </c>
      <c r="AX172" s="13" t="s">
        <v>73</v>
      </c>
      <c r="AY172" s="247" t="s">
        <v>118</v>
      </c>
    </row>
    <row r="173" s="13" customFormat="1">
      <c r="A173" s="13"/>
      <c r="B173" s="237"/>
      <c r="C173" s="238"/>
      <c r="D173" s="232" t="s">
        <v>128</v>
      </c>
      <c r="E173" s="239" t="s">
        <v>1</v>
      </c>
      <c r="F173" s="240" t="s">
        <v>207</v>
      </c>
      <c r="G173" s="238"/>
      <c r="H173" s="241">
        <v>4.5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128</v>
      </c>
      <c r="AU173" s="247" t="s">
        <v>83</v>
      </c>
      <c r="AV173" s="13" t="s">
        <v>83</v>
      </c>
      <c r="AW173" s="13" t="s">
        <v>30</v>
      </c>
      <c r="AX173" s="13" t="s">
        <v>73</v>
      </c>
      <c r="AY173" s="247" t="s">
        <v>118</v>
      </c>
    </row>
    <row r="174" s="13" customFormat="1">
      <c r="A174" s="13"/>
      <c r="B174" s="237"/>
      <c r="C174" s="238"/>
      <c r="D174" s="232" t="s">
        <v>128</v>
      </c>
      <c r="E174" s="239" t="s">
        <v>1</v>
      </c>
      <c r="F174" s="240" t="s">
        <v>208</v>
      </c>
      <c r="G174" s="238"/>
      <c r="H174" s="241">
        <v>40.5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128</v>
      </c>
      <c r="AU174" s="247" t="s">
        <v>83</v>
      </c>
      <c r="AV174" s="13" t="s">
        <v>83</v>
      </c>
      <c r="AW174" s="13" t="s">
        <v>30</v>
      </c>
      <c r="AX174" s="13" t="s">
        <v>73</v>
      </c>
      <c r="AY174" s="247" t="s">
        <v>118</v>
      </c>
    </row>
    <row r="175" s="14" customFormat="1">
      <c r="A175" s="14"/>
      <c r="B175" s="248"/>
      <c r="C175" s="249"/>
      <c r="D175" s="232" t="s">
        <v>128</v>
      </c>
      <c r="E175" s="250" t="s">
        <v>1</v>
      </c>
      <c r="F175" s="251" t="s">
        <v>136</v>
      </c>
      <c r="G175" s="249"/>
      <c r="H175" s="252">
        <v>57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128</v>
      </c>
      <c r="AU175" s="258" t="s">
        <v>83</v>
      </c>
      <c r="AV175" s="14" t="s">
        <v>124</v>
      </c>
      <c r="AW175" s="14" t="s">
        <v>30</v>
      </c>
      <c r="AX175" s="14" t="s">
        <v>81</v>
      </c>
      <c r="AY175" s="258" t="s">
        <v>118</v>
      </c>
    </row>
    <row r="176" s="2" customFormat="1" ht="37.8" customHeight="1">
      <c r="A176" s="37"/>
      <c r="B176" s="38"/>
      <c r="C176" s="218" t="s">
        <v>209</v>
      </c>
      <c r="D176" s="218" t="s">
        <v>120</v>
      </c>
      <c r="E176" s="219" t="s">
        <v>210</v>
      </c>
      <c r="F176" s="220" t="s">
        <v>211</v>
      </c>
      <c r="G176" s="221" t="s">
        <v>212</v>
      </c>
      <c r="H176" s="222">
        <v>142.19999999999999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38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124</v>
      </c>
      <c r="AT176" s="230" t="s">
        <v>120</v>
      </c>
      <c r="AU176" s="230" t="s">
        <v>83</v>
      </c>
      <c r="AY176" s="16" t="s">
        <v>118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81</v>
      </c>
      <c r="BK176" s="231">
        <f>ROUND(I176*H176,2)</f>
        <v>0</v>
      </c>
      <c r="BL176" s="16" t="s">
        <v>124</v>
      </c>
      <c r="BM176" s="230" t="s">
        <v>213</v>
      </c>
    </row>
    <row r="177" s="2" customFormat="1">
      <c r="A177" s="37"/>
      <c r="B177" s="38"/>
      <c r="C177" s="39"/>
      <c r="D177" s="232" t="s">
        <v>126</v>
      </c>
      <c r="E177" s="39"/>
      <c r="F177" s="233" t="s">
        <v>211</v>
      </c>
      <c r="G177" s="39"/>
      <c r="H177" s="39"/>
      <c r="I177" s="234"/>
      <c r="J177" s="39"/>
      <c r="K177" s="39"/>
      <c r="L177" s="43"/>
      <c r="M177" s="235"/>
      <c r="N177" s="23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126</v>
      </c>
      <c r="AU177" s="16" t="s">
        <v>83</v>
      </c>
    </row>
    <row r="178" s="13" customFormat="1">
      <c r="A178" s="13"/>
      <c r="B178" s="237"/>
      <c r="C178" s="238"/>
      <c r="D178" s="232" t="s">
        <v>128</v>
      </c>
      <c r="E178" s="239" t="s">
        <v>1</v>
      </c>
      <c r="F178" s="240" t="s">
        <v>214</v>
      </c>
      <c r="G178" s="238"/>
      <c r="H178" s="241">
        <v>142.19999999999999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128</v>
      </c>
      <c r="AU178" s="247" t="s">
        <v>83</v>
      </c>
      <c r="AV178" s="13" t="s">
        <v>83</v>
      </c>
      <c r="AW178" s="13" t="s">
        <v>30</v>
      </c>
      <c r="AX178" s="13" t="s">
        <v>81</v>
      </c>
      <c r="AY178" s="247" t="s">
        <v>118</v>
      </c>
    </row>
    <row r="179" s="2" customFormat="1" ht="33" customHeight="1">
      <c r="A179" s="37"/>
      <c r="B179" s="38"/>
      <c r="C179" s="218" t="s">
        <v>8</v>
      </c>
      <c r="D179" s="218" t="s">
        <v>120</v>
      </c>
      <c r="E179" s="219" t="s">
        <v>215</v>
      </c>
      <c r="F179" s="220" t="s">
        <v>216</v>
      </c>
      <c r="G179" s="221" t="s">
        <v>212</v>
      </c>
      <c r="H179" s="222">
        <v>540.60000000000002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38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124</v>
      </c>
      <c r="AT179" s="230" t="s">
        <v>120</v>
      </c>
      <c r="AU179" s="230" t="s">
        <v>83</v>
      </c>
      <c r="AY179" s="16" t="s">
        <v>118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81</v>
      </c>
      <c r="BK179" s="231">
        <f>ROUND(I179*H179,2)</f>
        <v>0</v>
      </c>
      <c r="BL179" s="16" t="s">
        <v>124</v>
      </c>
      <c r="BM179" s="230" t="s">
        <v>217</v>
      </c>
    </row>
    <row r="180" s="2" customFormat="1">
      <c r="A180" s="37"/>
      <c r="B180" s="38"/>
      <c r="C180" s="39"/>
      <c r="D180" s="232" t="s">
        <v>126</v>
      </c>
      <c r="E180" s="39"/>
      <c r="F180" s="233" t="s">
        <v>218</v>
      </c>
      <c r="G180" s="39"/>
      <c r="H180" s="39"/>
      <c r="I180" s="234"/>
      <c r="J180" s="39"/>
      <c r="K180" s="39"/>
      <c r="L180" s="43"/>
      <c r="M180" s="235"/>
      <c r="N180" s="236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126</v>
      </c>
      <c r="AU180" s="16" t="s">
        <v>83</v>
      </c>
    </row>
    <row r="181" s="13" customFormat="1">
      <c r="A181" s="13"/>
      <c r="B181" s="237"/>
      <c r="C181" s="238"/>
      <c r="D181" s="232" t="s">
        <v>128</v>
      </c>
      <c r="E181" s="239" t="s">
        <v>1</v>
      </c>
      <c r="F181" s="240" t="s">
        <v>219</v>
      </c>
      <c r="G181" s="238"/>
      <c r="H181" s="241">
        <v>360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128</v>
      </c>
      <c r="AU181" s="247" t="s">
        <v>83</v>
      </c>
      <c r="AV181" s="13" t="s">
        <v>83</v>
      </c>
      <c r="AW181" s="13" t="s">
        <v>30</v>
      </c>
      <c r="AX181" s="13" t="s">
        <v>73</v>
      </c>
      <c r="AY181" s="247" t="s">
        <v>118</v>
      </c>
    </row>
    <row r="182" s="13" customFormat="1">
      <c r="A182" s="13"/>
      <c r="B182" s="237"/>
      <c r="C182" s="238"/>
      <c r="D182" s="232" t="s">
        <v>128</v>
      </c>
      <c r="E182" s="239" t="s">
        <v>1</v>
      </c>
      <c r="F182" s="240" t="s">
        <v>220</v>
      </c>
      <c r="G182" s="238"/>
      <c r="H182" s="241">
        <v>180.59999999999999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128</v>
      </c>
      <c r="AU182" s="247" t="s">
        <v>83</v>
      </c>
      <c r="AV182" s="13" t="s">
        <v>83</v>
      </c>
      <c r="AW182" s="13" t="s">
        <v>30</v>
      </c>
      <c r="AX182" s="13" t="s">
        <v>73</v>
      </c>
      <c r="AY182" s="247" t="s">
        <v>118</v>
      </c>
    </row>
    <row r="183" s="14" customFormat="1">
      <c r="A183" s="14"/>
      <c r="B183" s="248"/>
      <c r="C183" s="249"/>
      <c r="D183" s="232" t="s">
        <v>128</v>
      </c>
      <c r="E183" s="250" t="s">
        <v>1</v>
      </c>
      <c r="F183" s="251" t="s">
        <v>136</v>
      </c>
      <c r="G183" s="249"/>
      <c r="H183" s="252">
        <v>540.60000000000002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128</v>
      </c>
      <c r="AU183" s="258" t="s">
        <v>83</v>
      </c>
      <c r="AV183" s="14" t="s">
        <v>124</v>
      </c>
      <c r="AW183" s="14" t="s">
        <v>30</v>
      </c>
      <c r="AX183" s="14" t="s">
        <v>81</v>
      </c>
      <c r="AY183" s="258" t="s">
        <v>118</v>
      </c>
    </row>
    <row r="184" s="2" customFormat="1" ht="21.75" customHeight="1">
      <c r="A184" s="37"/>
      <c r="B184" s="38"/>
      <c r="C184" s="218" t="s">
        <v>221</v>
      </c>
      <c r="D184" s="218" t="s">
        <v>120</v>
      </c>
      <c r="E184" s="219" t="s">
        <v>222</v>
      </c>
      <c r="F184" s="220" t="s">
        <v>223</v>
      </c>
      <c r="G184" s="221" t="s">
        <v>123</v>
      </c>
      <c r="H184" s="222">
        <v>1351.5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38</v>
      </c>
      <c r="O184" s="90"/>
      <c r="P184" s="228">
        <f>O184*H184</f>
        <v>0</v>
      </c>
      <c r="Q184" s="228">
        <v>0.00058</v>
      </c>
      <c r="R184" s="228">
        <f>Q184*H184</f>
        <v>0.78386999999999996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124</v>
      </c>
      <c r="AT184" s="230" t="s">
        <v>120</v>
      </c>
      <c r="AU184" s="230" t="s">
        <v>83</v>
      </c>
      <c r="AY184" s="16" t="s">
        <v>118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81</v>
      </c>
      <c r="BK184" s="231">
        <f>ROUND(I184*H184,2)</f>
        <v>0</v>
      </c>
      <c r="BL184" s="16" t="s">
        <v>124</v>
      </c>
      <c r="BM184" s="230" t="s">
        <v>224</v>
      </c>
    </row>
    <row r="185" s="2" customFormat="1">
      <c r="A185" s="37"/>
      <c r="B185" s="38"/>
      <c r="C185" s="39"/>
      <c r="D185" s="232" t="s">
        <v>126</v>
      </c>
      <c r="E185" s="39"/>
      <c r="F185" s="233" t="s">
        <v>225</v>
      </c>
      <c r="G185" s="39"/>
      <c r="H185" s="39"/>
      <c r="I185" s="234"/>
      <c r="J185" s="39"/>
      <c r="K185" s="39"/>
      <c r="L185" s="43"/>
      <c r="M185" s="235"/>
      <c r="N185" s="236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126</v>
      </c>
      <c r="AU185" s="16" t="s">
        <v>83</v>
      </c>
    </row>
    <row r="186" s="13" customFormat="1">
      <c r="A186" s="13"/>
      <c r="B186" s="237"/>
      <c r="C186" s="238"/>
      <c r="D186" s="232" t="s">
        <v>128</v>
      </c>
      <c r="E186" s="239" t="s">
        <v>1</v>
      </c>
      <c r="F186" s="240" t="s">
        <v>226</v>
      </c>
      <c r="G186" s="238"/>
      <c r="H186" s="241">
        <v>900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128</v>
      </c>
      <c r="AU186" s="247" t="s">
        <v>83</v>
      </c>
      <c r="AV186" s="13" t="s">
        <v>83</v>
      </c>
      <c r="AW186" s="13" t="s">
        <v>30</v>
      </c>
      <c r="AX186" s="13" t="s">
        <v>73</v>
      </c>
      <c r="AY186" s="247" t="s">
        <v>118</v>
      </c>
    </row>
    <row r="187" s="13" customFormat="1">
      <c r="A187" s="13"/>
      <c r="B187" s="237"/>
      <c r="C187" s="238"/>
      <c r="D187" s="232" t="s">
        <v>128</v>
      </c>
      <c r="E187" s="239" t="s">
        <v>1</v>
      </c>
      <c r="F187" s="240" t="s">
        <v>227</v>
      </c>
      <c r="G187" s="238"/>
      <c r="H187" s="241">
        <v>451.5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128</v>
      </c>
      <c r="AU187" s="247" t="s">
        <v>83</v>
      </c>
      <c r="AV187" s="13" t="s">
        <v>83</v>
      </c>
      <c r="AW187" s="13" t="s">
        <v>30</v>
      </c>
      <c r="AX187" s="13" t="s">
        <v>73</v>
      </c>
      <c r="AY187" s="247" t="s">
        <v>118</v>
      </c>
    </row>
    <row r="188" s="14" customFormat="1">
      <c r="A188" s="14"/>
      <c r="B188" s="248"/>
      <c r="C188" s="249"/>
      <c r="D188" s="232" t="s">
        <v>128</v>
      </c>
      <c r="E188" s="250" t="s">
        <v>1</v>
      </c>
      <c r="F188" s="251" t="s">
        <v>136</v>
      </c>
      <c r="G188" s="249"/>
      <c r="H188" s="252">
        <v>1351.5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128</v>
      </c>
      <c r="AU188" s="258" t="s">
        <v>83</v>
      </c>
      <c r="AV188" s="14" t="s">
        <v>124</v>
      </c>
      <c r="AW188" s="14" t="s">
        <v>30</v>
      </c>
      <c r="AX188" s="14" t="s">
        <v>81</v>
      </c>
      <c r="AY188" s="258" t="s">
        <v>118</v>
      </c>
    </row>
    <row r="189" s="2" customFormat="1" ht="21.75" customHeight="1">
      <c r="A189" s="37"/>
      <c r="B189" s="38"/>
      <c r="C189" s="218" t="s">
        <v>228</v>
      </c>
      <c r="D189" s="218" t="s">
        <v>120</v>
      </c>
      <c r="E189" s="219" t="s">
        <v>229</v>
      </c>
      <c r="F189" s="220" t="s">
        <v>230</v>
      </c>
      <c r="G189" s="221" t="s">
        <v>123</v>
      </c>
      <c r="H189" s="222">
        <v>1351.5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38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124</v>
      </c>
      <c r="AT189" s="230" t="s">
        <v>120</v>
      </c>
      <c r="AU189" s="230" t="s">
        <v>83</v>
      </c>
      <c r="AY189" s="16" t="s">
        <v>118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81</v>
      </c>
      <c r="BK189" s="231">
        <f>ROUND(I189*H189,2)</f>
        <v>0</v>
      </c>
      <c r="BL189" s="16" t="s">
        <v>124</v>
      </c>
      <c r="BM189" s="230" t="s">
        <v>231</v>
      </c>
    </row>
    <row r="190" s="2" customFormat="1">
      <c r="A190" s="37"/>
      <c r="B190" s="38"/>
      <c r="C190" s="39"/>
      <c r="D190" s="232" t="s">
        <v>126</v>
      </c>
      <c r="E190" s="39"/>
      <c r="F190" s="233" t="s">
        <v>232</v>
      </c>
      <c r="G190" s="39"/>
      <c r="H190" s="39"/>
      <c r="I190" s="234"/>
      <c r="J190" s="39"/>
      <c r="K190" s="39"/>
      <c r="L190" s="43"/>
      <c r="M190" s="235"/>
      <c r="N190" s="236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126</v>
      </c>
      <c r="AU190" s="16" t="s">
        <v>83</v>
      </c>
    </row>
    <row r="191" s="2" customFormat="1" ht="33" customHeight="1">
      <c r="A191" s="37"/>
      <c r="B191" s="38"/>
      <c r="C191" s="218" t="s">
        <v>233</v>
      </c>
      <c r="D191" s="218" t="s">
        <v>120</v>
      </c>
      <c r="E191" s="219" t="s">
        <v>234</v>
      </c>
      <c r="F191" s="220" t="s">
        <v>235</v>
      </c>
      <c r="G191" s="221" t="s">
        <v>212</v>
      </c>
      <c r="H191" s="222">
        <v>540.60000000000002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38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124</v>
      </c>
      <c r="AT191" s="230" t="s">
        <v>120</v>
      </c>
      <c r="AU191" s="230" t="s">
        <v>83</v>
      </c>
      <c r="AY191" s="16" t="s">
        <v>118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81</v>
      </c>
      <c r="BK191" s="231">
        <f>ROUND(I191*H191,2)</f>
        <v>0</v>
      </c>
      <c r="BL191" s="16" t="s">
        <v>124</v>
      </c>
      <c r="BM191" s="230" t="s">
        <v>236</v>
      </c>
    </row>
    <row r="192" s="2" customFormat="1">
      <c r="A192" s="37"/>
      <c r="B192" s="38"/>
      <c r="C192" s="39"/>
      <c r="D192" s="232" t="s">
        <v>126</v>
      </c>
      <c r="E192" s="39"/>
      <c r="F192" s="233" t="s">
        <v>237</v>
      </c>
      <c r="G192" s="39"/>
      <c r="H192" s="39"/>
      <c r="I192" s="234"/>
      <c r="J192" s="39"/>
      <c r="K192" s="39"/>
      <c r="L192" s="43"/>
      <c r="M192" s="235"/>
      <c r="N192" s="236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126</v>
      </c>
      <c r="AU192" s="16" t="s">
        <v>83</v>
      </c>
    </row>
    <row r="193" s="13" customFormat="1">
      <c r="A193" s="13"/>
      <c r="B193" s="237"/>
      <c r="C193" s="238"/>
      <c r="D193" s="232" t="s">
        <v>128</v>
      </c>
      <c r="E193" s="239" t="s">
        <v>1</v>
      </c>
      <c r="F193" s="240" t="s">
        <v>238</v>
      </c>
      <c r="G193" s="238"/>
      <c r="H193" s="241">
        <v>540.60000000000002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128</v>
      </c>
      <c r="AU193" s="247" t="s">
        <v>83</v>
      </c>
      <c r="AV193" s="13" t="s">
        <v>83</v>
      </c>
      <c r="AW193" s="13" t="s">
        <v>30</v>
      </c>
      <c r="AX193" s="13" t="s">
        <v>81</v>
      </c>
      <c r="AY193" s="247" t="s">
        <v>118</v>
      </c>
    </row>
    <row r="194" s="2" customFormat="1" ht="37.8" customHeight="1">
      <c r="A194" s="37"/>
      <c r="B194" s="38"/>
      <c r="C194" s="218" t="s">
        <v>239</v>
      </c>
      <c r="D194" s="218" t="s">
        <v>120</v>
      </c>
      <c r="E194" s="219" t="s">
        <v>240</v>
      </c>
      <c r="F194" s="220" t="s">
        <v>241</v>
      </c>
      <c r="G194" s="221" t="s">
        <v>212</v>
      </c>
      <c r="H194" s="222">
        <v>2703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38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124</v>
      </c>
      <c r="AT194" s="230" t="s">
        <v>120</v>
      </c>
      <c r="AU194" s="230" t="s">
        <v>83</v>
      </c>
      <c r="AY194" s="16" t="s">
        <v>118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81</v>
      </c>
      <c r="BK194" s="231">
        <f>ROUND(I194*H194,2)</f>
        <v>0</v>
      </c>
      <c r="BL194" s="16" t="s">
        <v>124</v>
      </c>
      <c r="BM194" s="230" t="s">
        <v>242</v>
      </c>
    </row>
    <row r="195" s="2" customFormat="1">
      <c r="A195" s="37"/>
      <c r="B195" s="38"/>
      <c r="C195" s="39"/>
      <c r="D195" s="232" t="s">
        <v>126</v>
      </c>
      <c r="E195" s="39"/>
      <c r="F195" s="233" t="s">
        <v>243</v>
      </c>
      <c r="G195" s="39"/>
      <c r="H195" s="39"/>
      <c r="I195" s="234"/>
      <c r="J195" s="39"/>
      <c r="K195" s="39"/>
      <c r="L195" s="43"/>
      <c r="M195" s="235"/>
      <c r="N195" s="236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126</v>
      </c>
      <c r="AU195" s="16" t="s">
        <v>83</v>
      </c>
    </row>
    <row r="196" s="13" customFormat="1">
      <c r="A196" s="13"/>
      <c r="B196" s="237"/>
      <c r="C196" s="238"/>
      <c r="D196" s="232" t="s">
        <v>128</v>
      </c>
      <c r="E196" s="239" t="s">
        <v>1</v>
      </c>
      <c r="F196" s="240" t="s">
        <v>244</v>
      </c>
      <c r="G196" s="238"/>
      <c r="H196" s="241">
        <v>2703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128</v>
      </c>
      <c r="AU196" s="247" t="s">
        <v>83</v>
      </c>
      <c r="AV196" s="13" t="s">
        <v>83</v>
      </c>
      <c r="AW196" s="13" t="s">
        <v>30</v>
      </c>
      <c r="AX196" s="13" t="s">
        <v>81</v>
      </c>
      <c r="AY196" s="247" t="s">
        <v>118</v>
      </c>
    </row>
    <row r="197" s="2" customFormat="1" ht="24.15" customHeight="1">
      <c r="A197" s="37"/>
      <c r="B197" s="38"/>
      <c r="C197" s="218" t="s">
        <v>245</v>
      </c>
      <c r="D197" s="218" t="s">
        <v>120</v>
      </c>
      <c r="E197" s="219" t="s">
        <v>246</v>
      </c>
      <c r="F197" s="220" t="s">
        <v>247</v>
      </c>
      <c r="G197" s="221" t="s">
        <v>248</v>
      </c>
      <c r="H197" s="222">
        <v>973.08000000000004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38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124</v>
      </c>
      <c r="AT197" s="230" t="s">
        <v>120</v>
      </c>
      <c r="AU197" s="230" t="s">
        <v>83</v>
      </c>
      <c r="AY197" s="16" t="s">
        <v>118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81</v>
      </c>
      <c r="BK197" s="231">
        <f>ROUND(I197*H197,2)</f>
        <v>0</v>
      </c>
      <c r="BL197" s="16" t="s">
        <v>124</v>
      </c>
      <c r="BM197" s="230" t="s">
        <v>249</v>
      </c>
    </row>
    <row r="198" s="2" customFormat="1">
      <c r="A198" s="37"/>
      <c r="B198" s="38"/>
      <c r="C198" s="39"/>
      <c r="D198" s="232" t="s">
        <v>126</v>
      </c>
      <c r="E198" s="39"/>
      <c r="F198" s="233" t="s">
        <v>250</v>
      </c>
      <c r="G198" s="39"/>
      <c r="H198" s="39"/>
      <c r="I198" s="234"/>
      <c r="J198" s="39"/>
      <c r="K198" s="39"/>
      <c r="L198" s="43"/>
      <c r="M198" s="235"/>
      <c r="N198" s="236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126</v>
      </c>
      <c r="AU198" s="16" t="s">
        <v>83</v>
      </c>
    </row>
    <row r="199" s="13" customFormat="1">
      <c r="A199" s="13"/>
      <c r="B199" s="237"/>
      <c r="C199" s="238"/>
      <c r="D199" s="232" t="s">
        <v>128</v>
      </c>
      <c r="E199" s="239" t="s">
        <v>1</v>
      </c>
      <c r="F199" s="240" t="s">
        <v>251</v>
      </c>
      <c r="G199" s="238"/>
      <c r="H199" s="241">
        <v>973.08000000000004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128</v>
      </c>
      <c r="AU199" s="247" t="s">
        <v>83</v>
      </c>
      <c r="AV199" s="13" t="s">
        <v>83</v>
      </c>
      <c r="AW199" s="13" t="s">
        <v>30</v>
      </c>
      <c r="AX199" s="13" t="s">
        <v>81</v>
      </c>
      <c r="AY199" s="247" t="s">
        <v>118</v>
      </c>
    </row>
    <row r="200" s="2" customFormat="1" ht="16.5" customHeight="1">
      <c r="A200" s="37"/>
      <c r="B200" s="38"/>
      <c r="C200" s="218" t="s">
        <v>7</v>
      </c>
      <c r="D200" s="218" t="s">
        <v>120</v>
      </c>
      <c r="E200" s="219" t="s">
        <v>252</v>
      </c>
      <c r="F200" s="220" t="s">
        <v>253</v>
      </c>
      <c r="G200" s="221" t="s">
        <v>212</v>
      </c>
      <c r="H200" s="222">
        <v>540.60000000000002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38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124</v>
      </c>
      <c r="AT200" s="230" t="s">
        <v>120</v>
      </c>
      <c r="AU200" s="230" t="s">
        <v>83</v>
      </c>
      <c r="AY200" s="16" t="s">
        <v>118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81</v>
      </c>
      <c r="BK200" s="231">
        <f>ROUND(I200*H200,2)</f>
        <v>0</v>
      </c>
      <c r="BL200" s="16" t="s">
        <v>124</v>
      </c>
      <c r="BM200" s="230" t="s">
        <v>254</v>
      </c>
    </row>
    <row r="201" s="2" customFormat="1">
      <c r="A201" s="37"/>
      <c r="B201" s="38"/>
      <c r="C201" s="39"/>
      <c r="D201" s="232" t="s">
        <v>126</v>
      </c>
      <c r="E201" s="39"/>
      <c r="F201" s="233" t="s">
        <v>255</v>
      </c>
      <c r="G201" s="39"/>
      <c r="H201" s="39"/>
      <c r="I201" s="234"/>
      <c r="J201" s="39"/>
      <c r="K201" s="39"/>
      <c r="L201" s="43"/>
      <c r="M201" s="235"/>
      <c r="N201" s="23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126</v>
      </c>
      <c r="AU201" s="16" t="s">
        <v>83</v>
      </c>
    </row>
    <row r="202" s="2" customFormat="1" ht="24.15" customHeight="1">
      <c r="A202" s="37"/>
      <c r="B202" s="38"/>
      <c r="C202" s="218" t="s">
        <v>256</v>
      </c>
      <c r="D202" s="218" t="s">
        <v>120</v>
      </c>
      <c r="E202" s="219" t="s">
        <v>257</v>
      </c>
      <c r="F202" s="220" t="s">
        <v>258</v>
      </c>
      <c r="G202" s="221" t="s">
        <v>212</v>
      </c>
      <c r="H202" s="222">
        <v>366.42000000000002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38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124</v>
      </c>
      <c r="AT202" s="230" t="s">
        <v>120</v>
      </c>
      <c r="AU202" s="230" t="s">
        <v>83</v>
      </c>
      <c r="AY202" s="16" t="s">
        <v>118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81</v>
      </c>
      <c r="BK202" s="231">
        <f>ROUND(I202*H202,2)</f>
        <v>0</v>
      </c>
      <c r="BL202" s="16" t="s">
        <v>124</v>
      </c>
      <c r="BM202" s="230" t="s">
        <v>259</v>
      </c>
    </row>
    <row r="203" s="2" customFormat="1">
      <c r="A203" s="37"/>
      <c r="B203" s="38"/>
      <c r="C203" s="39"/>
      <c r="D203" s="232" t="s">
        <v>126</v>
      </c>
      <c r="E203" s="39"/>
      <c r="F203" s="233" t="s">
        <v>260</v>
      </c>
      <c r="G203" s="39"/>
      <c r="H203" s="39"/>
      <c r="I203" s="234"/>
      <c r="J203" s="39"/>
      <c r="K203" s="39"/>
      <c r="L203" s="43"/>
      <c r="M203" s="235"/>
      <c r="N203" s="236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126</v>
      </c>
      <c r="AU203" s="16" t="s">
        <v>83</v>
      </c>
    </row>
    <row r="204" s="13" customFormat="1">
      <c r="A204" s="13"/>
      <c r="B204" s="237"/>
      <c r="C204" s="238"/>
      <c r="D204" s="232" t="s">
        <v>128</v>
      </c>
      <c r="E204" s="239" t="s">
        <v>1</v>
      </c>
      <c r="F204" s="240" t="s">
        <v>261</v>
      </c>
      <c r="G204" s="238"/>
      <c r="H204" s="241">
        <v>366.42000000000002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128</v>
      </c>
      <c r="AU204" s="247" t="s">
        <v>83</v>
      </c>
      <c r="AV204" s="13" t="s">
        <v>83</v>
      </c>
      <c r="AW204" s="13" t="s">
        <v>30</v>
      </c>
      <c r="AX204" s="13" t="s">
        <v>81</v>
      </c>
      <c r="AY204" s="247" t="s">
        <v>118</v>
      </c>
    </row>
    <row r="205" s="2" customFormat="1" ht="16.5" customHeight="1">
      <c r="A205" s="37"/>
      <c r="B205" s="38"/>
      <c r="C205" s="259" t="s">
        <v>262</v>
      </c>
      <c r="D205" s="259" t="s">
        <v>263</v>
      </c>
      <c r="E205" s="260" t="s">
        <v>264</v>
      </c>
      <c r="F205" s="261" t="s">
        <v>265</v>
      </c>
      <c r="G205" s="262" t="s">
        <v>248</v>
      </c>
      <c r="H205" s="263">
        <v>659.55600000000004</v>
      </c>
      <c r="I205" s="264"/>
      <c r="J205" s="265">
        <f>ROUND(I205*H205,2)</f>
        <v>0</v>
      </c>
      <c r="K205" s="266"/>
      <c r="L205" s="267"/>
      <c r="M205" s="268" t="s">
        <v>1</v>
      </c>
      <c r="N205" s="269" t="s">
        <v>38</v>
      </c>
      <c r="O205" s="90"/>
      <c r="P205" s="228">
        <f>O205*H205</f>
        <v>0</v>
      </c>
      <c r="Q205" s="228">
        <v>1</v>
      </c>
      <c r="R205" s="228">
        <f>Q205*H205</f>
        <v>659.55600000000004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169</v>
      </c>
      <c r="AT205" s="230" t="s">
        <v>263</v>
      </c>
      <c r="AU205" s="230" t="s">
        <v>83</v>
      </c>
      <c r="AY205" s="16" t="s">
        <v>118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81</v>
      </c>
      <c r="BK205" s="231">
        <f>ROUND(I205*H205,2)</f>
        <v>0</v>
      </c>
      <c r="BL205" s="16" t="s">
        <v>124</v>
      </c>
      <c r="BM205" s="230" t="s">
        <v>266</v>
      </c>
    </row>
    <row r="206" s="2" customFormat="1">
      <c r="A206" s="37"/>
      <c r="B206" s="38"/>
      <c r="C206" s="39"/>
      <c r="D206" s="232" t="s">
        <v>126</v>
      </c>
      <c r="E206" s="39"/>
      <c r="F206" s="233" t="s">
        <v>265</v>
      </c>
      <c r="G206" s="39"/>
      <c r="H206" s="39"/>
      <c r="I206" s="234"/>
      <c r="J206" s="39"/>
      <c r="K206" s="39"/>
      <c r="L206" s="43"/>
      <c r="M206" s="235"/>
      <c r="N206" s="23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126</v>
      </c>
      <c r="AU206" s="16" t="s">
        <v>83</v>
      </c>
    </row>
    <row r="207" s="13" customFormat="1">
      <c r="A207" s="13"/>
      <c r="B207" s="237"/>
      <c r="C207" s="238"/>
      <c r="D207" s="232" t="s">
        <v>128</v>
      </c>
      <c r="E207" s="239" t="s">
        <v>1</v>
      </c>
      <c r="F207" s="240" t="s">
        <v>267</v>
      </c>
      <c r="G207" s="238"/>
      <c r="H207" s="241">
        <v>659.55600000000004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128</v>
      </c>
      <c r="AU207" s="247" t="s">
        <v>83</v>
      </c>
      <c r="AV207" s="13" t="s">
        <v>83</v>
      </c>
      <c r="AW207" s="13" t="s">
        <v>30</v>
      </c>
      <c r="AX207" s="13" t="s">
        <v>81</v>
      </c>
      <c r="AY207" s="247" t="s">
        <v>118</v>
      </c>
    </row>
    <row r="208" s="2" customFormat="1" ht="24.15" customHeight="1">
      <c r="A208" s="37"/>
      <c r="B208" s="38"/>
      <c r="C208" s="218" t="s">
        <v>268</v>
      </c>
      <c r="D208" s="218" t="s">
        <v>120</v>
      </c>
      <c r="E208" s="219" t="s">
        <v>269</v>
      </c>
      <c r="F208" s="220" t="s">
        <v>270</v>
      </c>
      <c r="G208" s="221" t="s">
        <v>212</v>
      </c>
      <c r="H208" s="222">
        <v>138.13999999999999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38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124</v>
      </c>
      <c r="AT208" s="230" t="s">
        <v>120</v>
      </c>
      <c r="AU208" s="230" t="s">
        <v>83</v>
      </c>
      <c r="AY208" s="16" t="s">
        <v>118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81</v>
      </c>
      <c r="BK208" s="231">
        <f>ROUND(I208*H208,2)</f>
        <v>0</v>
      </c>
      <c r="BL208" s="16" t="s">
        <v>124</v>
      </c>
      <c r="BM208" s="230" t="s">
        <v>271</v>
      </c>
    </row>
    <row r="209" s="2" customFormat="1">
      <c r="A209" s="37"/>
      <c r="B209" s="38"/>
      <c r="C209" s="39"/>
      <c r="D209" s="232" t="s">
        <v>126</v>
      </c>
      <c r="E209" s="39"/>
      <c r="F209" s="233" t="s">
        <v>272</v>
      </c>
      <c r="G209" s="39"/>
      <c r="H209" s="39"/>
      <c r="I209" s="234"/>
      <c r="J209" s="39"/>
      <c r="K209" s="39"/>
      <c r="L209" s="43"/>
      <c r="M209" s="235"/>
      <c r="N209" s="236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126</v>
      </c>
      <c r="AU209" s="16" t="s">
        <v>83</v>
      </c>
    </row>
    <row r="210" s="13" customFormat="1">
      <c r="A210" s="13"/>
      <c r="B210" s="237"/>
      <c r="C210" s="238"/>
      <c r="D210" s="232" t="s">
        <v>128</v>
      </c>
      <c r="E210" s="239" t="s">
        <v>1</v>
      </c>
      <c r="F210" s="240" t="s">
        <v>273</v>
      </c>
      <c r="G210" s="238"/>
      <c r="H210" s="241">
        <v>96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128</v>
      </c>
      <c r="AU210" s="247" t="s">
        <v>83</v>
      </c>
      <c r="AV210" s="13" t="s">
        <v>83</v>
      </c>
      <c r="AW210" s="13" t="s">
        <v>30</v>
      </c>
      <c r="AX210" s="13" t="s">
        <v>73</v>
      </c>
      <c r="AY210" s="247" t="s">
        <v>118</v>
      </c>
    </row>
    <row r="211" s="13" customFormat="1">
      <c r="A211" s="13"/>
      <c r="B211" s="237"/>
      <c r="C211" s="238"/>
      <c r="D211" s="232" t="s">
        <v>128</v>
      </c>
      <c r="E211" s="239" t="s">
        <v>1</v>
      </c>
      <c r="F211" s="240" t="s">
        <v>274</v>
      </c>
      <c r="G211" s="238"/>
      <c r="H211" s="241">
        <v>42.140000000000001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128</v>
      </c>
      <c r="AU211" s="247" t="s">
        <v>83</v>
      </c>
      <c r="AV211" s="13" t="s">
        <v>83</v>
      </c>
      <c r="AW211" s="13" t="s">
        <v>30</v>
      </c>
      <c r="AX211" s="13" t="s">
        <v>73</v>
      </c>
      <c r="AY211" s="247" t="s">
        <v>118</v>
      </c>
    </row>
    <row r="212" s="14" customFormat="1">
      <c r="A212" s="14"/>
      <c r="B212" s="248"/>
      <c r="C212" s="249"/>
      <c r="D212" s="232" t="s">
        <v>128</v>
      </c>
      <c r="E212" s="250" t="s">
        <v>1</v>
      </c>
      <c r="F212" s="251" t="s">
        <v>136</v>
      </c>
      <c r="G212" s="249"/>
      <c r="H212" s="252">
        <v>138.13999999999999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128</v>
      </c>
      <c r="AU212" s="258" t="s">
        <v>83</v>
      </c>
      <c r="AV212" s="14" t="s">
        <v>124</v>
      </c>
      <c r="AW212" s="14" t="s">
        <v>30</v>
      </c>
      <c r="AX212" s="14" t="s">
        <v>81</v>
      </c>
      <c r="AY212" s="258" t="s">
        <v>118</v>
      </c>
    </row>
    <row r="213" s="2" customFormat="1" ht="16.5" customHeight="1">
      <c r="A213" s="37"/>
      <c r="B213" s="38"/>
      <c r="C213" s="259" t="s">
        <v>275</v>
      </c>
      <c r="D213" s="259" t="s">
        <v>263</v>
      </c>
      <c r="E213" s="260" t="s">
        <v>276</v>
      </c>
      <c r="F213" s="261" t="s">
        <v>277</v>
      </c>
      <c r="G213" s="262" t="s">
        <v>248</v>
      </c>
      <c r="H213" s="263">
        <v>248.65199999999999</v>
      </c>
      <c r="I213" s="264"/>
      <c r="J213" s="265">
        <f>ROUND(I213*H213,2)</f>
        <v>0</v>
      </c>
      <c r="K213" s="266"/>
      <c r="L213" s="267"/>
      <c r="M213" s="268" t="s">
        <v>1</v>
      </c>
      <c r="N213" s="269" t="s">
        <v>38</v>
      </c>
      <c r="O213" s="90"/>
      <c r="P213" s="228">
        <f>O213*H213</f>
        <v>0</v>
      </c>
      <c r="Q213" s="228">
        <v>1</v>
      </c>
      <c r="R213" s="228">
        <f>Q213*H213</f>
        <v>248.65199999999999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169</v>
      </c>
      <c r="AT213" s="230" t="s">
        <v>263</v>
      </c>
      <c r="AU213" s="230" t="s">
        <v>83</v>
      </c>
      <c r="AY213" s="16" t="s">
        <v>118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81</v>
      </c>
      <c r="BK213" s="231">
        <f>ROUND(I213*H213,2)</f>
        <v>0</v>
      </c>
      <c r="BL213" s="16" t="s">
        <v>124</v>
      </c>
      <c r="BM213" s="230" t="s">
        <v>278</v>
      </c>
    </row>
    <row r="214" s="2" customFormat="1">
      <c r="A214" s="37"/>
      <c r="B214" s="38"/>
      <c r="C214" s="39"/>
      <c r="D214" s="232" t="s">
        <v>126</v>
      </c>
      <c r="E214" s="39"/>
      <c r="F214" s="233" t="s">
        <v>277</v>
      </c>
      <c r="G214" s="39"/>
      <c r="H214" s="39"/>
      <c r="I214" s="234"/>
      <c r="J214" s="39"/>
      <c r="K214" s="39"/>
      <c r="L214" s="43"/>
      <c r="M214" s="235"/>
      <c r="N214" s="236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126</v>
      </c>
      <c r="AU214" s="16" t="s">
        <v>83</v>
      </c>
    </row>
    <row r="215" s="13" customFormat="1">
      <c r="A215" s="13"/>
      <c r="B215" s="237"/>
      <c r="C215" s="238"/>
      <c r="D215" s="232" t="s">
        <v>128</v>
      </c>
      <c r="E215" s="239" t="s">
        <v>1</v>
      </c>
      <c r="F215" s="240" t="s">
        <v>279</v>
      </c>
      <c r="G215" s="238"/>
      <c r="H215" s="241">
        <v>248.65199999999999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128</v>
      </c>
      <c r="AU215" s="247" t="s">
        <v>83</v>
      </c>
      <c r="AV215" s="13" t="s">
        <v>83</v>
      </c>
      <c r="AW215" s="13" t="s">
        <v>30</v>
      </c>
      <c r="AX215" s="13" t="s">
        <v>81</v>
      </c>
      <c r="AY215" s="247" t="s">
        <v>118</v>
      </c>
    </row>
    <row r="216" s="12" customFormat="1" ht="22.8" customHeight="1">
      <c r="A216" s="12"/>
      <c r="B216" s="202"/>
      <c r="C216" s="203"/>
      <c r="D216" s="204" t="s">
        <v>72</v>
      </c>
      <c r="E216" s="216" t="s">
        <v>124</v>
      </c>
      <c r="F216" s="216" t="s">
        <v>280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SUM(P217:P224)</f>
        <v>0</v>
      </c>
      <c r="Q216" s="210"/>
      <c r="R216" s="211">
        <f>SUM(R217:R224)</f>
        <v>70.098100800000012</v>
      </c>
      <c r="S216" s="210"/>
      <c r="T216" s="212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81</v>
      </c>
      <c r="AT216" s="214" t="s">
        <v>72</v>
      </c>
      <c r="AU216" s="214" t="s">
        <v>81</v>
      </c>
      <c r="AY216" s="213" t="s">
        <v>118</v>
      </c>
      <c r="BK216" s="215">
        <f>SUM(BK217:BK224)</f>
        <v>0</v>
      </c>
    </row>
    <row r="217" s="2" customFormat="1" ht="16.5" customHeight="1">
      <c r="A217" s="37"/>
      <c r="B217" s="38"/>
      <c r="C217" s="218" t="s">
        <v>281</v>
      </c>
      <c r="D217" s="218" t="s">
        <v>120</v>
      </c>
      <c r="E217" s="219" t="s">
        <v>282</v>
      </c>
      <c r="F217" s="220" t="s">
        <v>283</v>
      </c>
      <c r="G217" s="221" t="s">
        <v>212</v>
      </c>
      <c r="H217" s="222">
        <v>36.039999999999999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38</v>
      </c>
      <c r="O217" s="90"/>
      <c r="P217" s="228">
        <f>O217*H217</f>
        <v>0</v>
      </c>
      <c r="Q217" s="228">
        <v>1.8907700000000001</v>
      </c>
      <c r="R217" s="228">
        <f>Q217*H217</f>
        <v>68.143350800000007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124</v>
      </c>
      <c r="AT217" s="230" t="s">
        <v>120</v>
      </c>
      <c r="AU217" s="230" t="s">
        <v>83</v>
      </c>
      <c r="AY217" s="16" t="s">
        <v>118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81</v>
      </c>
      <c r="BK217" s="231">
        <f>ROUND(I217*H217,2)</f>
        <v>0</v>
      </c>
      <c r="BL217" s="16" t="s">
        <v>124</v>
      </c>
      <c r="BM217" s="230" t="s">
        <v>284</v>
      </c>
    </row>
    <row r="218" s="2" customFormat="1">
      <c r="A218" s="37"/>
      <c r="B218" s="38"/>
      <c r="C218" s="39"/>
      <c r="D218" s="232" t="s">
        <v>126</v>
      </c>
      <c r="E218" s="39"/>
      <c r="F218" s="233" t="s">
        <v>285</v>
      </c>
      <c r="G218" s="39"/>
      <c r="H218" s="39"/>
      <c r="I218" s="234"/>
      <c r="J218" s="39"/>
      <c r="K218" s="39"/>
      <c r="L218" s="43"/>
      <c r="M218" s="235"/>
      <c r="N218" s="236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126</v>
      </c>
      <c r="AU218" s="16" t="s">
        <v>83</v>
      </c>
    </row>
    <row r="219" s="13" customFormat="1">
      <c r="A219" s="13"/>
      <c r="B219" s="237"/>
      <c r="C219" s="238"/>
      <c r="D219" s="232" t="s">
        <v>128</v>
      </c>
      <c r="E219" s="239" t="s">
        <v>1</v>
      </c>
      <c r="F219" s="240" t="s">
        <v>286</v>
      </c>
      <c r="G219" s="238"/>
      <c r="H219" s="241">
        <v>24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128</v>
      </c>
      <c r="AU219" s="247" t="s">
        <v>83</v>
      </c>
      <c r="AV219" s="13" t="s">
        <v>83</v>
      </c>
      <c r="AW219" s="13" t="s">
        <v>30</v>
      </c>
      <c r="AX219" s="13" t="s">
        <v>73</v>
      </c>
      <c r="AY219" s="247" t="s">
        <v>118</v>
      </c>
    </row>
    <row r="220" s="13" customFormat="1">
      <c r="A220" s="13"/>
      <c r="B220" s="237"/>
      <c r="C220" s="238"/>
      <c r="D220" s="232" t="s">
        <v>128</v>
      </c>
      <c r="E220" s="239" t="s">
        <v>1</v>
      </c>
      <c r="F220" s="240" t="s">
        <v>287</v>
      </c>
      <c r="G220" s="238"/>
      <c r="H220" s="241">
        <v>12.039999999999999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128</v>
      </c>
      <c r="AU220" s="247" t="s">
        <v>83</v>
      </c>
      <c r="AV220" s="13" t="s">
        <v>83</v>
      </c>
      <c r="AW220" s="13" t="s">
        <v>30</v>
      </c>
      <c r="AX220" s="13" t="s">
        <v>73</v>
      </c>
      <c r="AY220" s="247" t="s">
        <v>118</v>
      </c>
    </row>
    <row r="221" s="14" customFormat="1">
      <c r="A221" s="14"/>
      <c r="B221" s="248"/>
      <c r="C221" s="249"/>
      <c r="D221" s="232" t="s">
        <v>128</v>
      </c>
      <c r="E221" s="250" t="s">
        <v>1</v>
      </c>
      <c r="F221" s="251" t="s">
        <v>136</v>
      </c>
      <c r="G221" s="249"/>
      <c r="H221" s="252">
        <v>36.039999999999999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128</v>
      </c>
      <c r="AU221" s="258" t="s">
        <v>83</v>
      </c>
      <c r="AV221" s="14" t="s">
        <v>124</v>
      </c>
      <c r="AW221" s="14" t="s">
        <v>30</v>
      </c>
      <c r="AX221" s="14" t="s">
        <v>81</v>
      </c>
      <c r="AY221" s="258" t="s">
        <v>118</v>
      </c>
    </row>
    <row r="222" s="2" customFormat="1" ht="24.15" customHeight="1">
      <c r="A222" s="37"/>
      <c r="B222" s="38"/>
      <c r="C222" s="218" t="s">
        <v>168</v>
      </c>
      <c r="D222" s="218" t="s">
        <v>120</v>
      </c>
      <c r="E222" s="219" t="s">
        <v>288</v>
      </c>
      <c r="F222" s="220" t="s">
        <v>289</v>
      </c>
      <c r="G222" s="221" t="s">
        <v>212</v>
      </c>
      <c r="H222" s="222">
        <v>0.875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38</v>
      </c>
      <c r="O222" s="90"/>
      <c r="P222" s="228">
        <f>O222*H222</f>
        <v>0</v>
      </c>
      <c r="Q222" s="228">
        <v>2.234</v>
      </c>
      <c r="R222" s="228">
        <f>Q222*H222</f>
        <v>1.95475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124</v>
      </c>
      <c r="AT222" s="230" t="s">
        <v>120</v>
      </c>
      <c r="AU222" s="230" t="s">
        <v>83</v>
      </c>
      <c r="AY222" s="16" t="s">
        <v>118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81</v>
      </c>
      <c r="BK222" s="231">
        <f>ROUND(I222*H222,2)</f>
        <v>0</v>
      </c>
      <c r="BL222" s="16" t="s">
        <v>124</v>
      </c>
      <c r="BM222" s="230" t="s">
        <v>290</v>
      </c>
    </row>
    <row r="223" s="2" customFormat="1">
      <c r="A223" s="37"/>
      <c r="B223" s="38"/>
      <c r="C223" s="39"/>
      <c r="D223" s="232" t="s">
        <v>126</v>
      </c>
      <c r="E223" s="39"/>
      <c r="F223" s="233" t="s">
        <v>291</v>
      </c>
      <c r="G223" s="39"/>
      <c r="H223" s="39"/>
      <c r="I223" s="234"/>
      <c r="J223" s="39"/>
      <c r="K223" s="39"/>
      <c r="L223" s="43"/>
      <c r="M223" s="235"/>
      <c r="N223" s="236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126</v>
      </c>
      <c r="AU223" s="16" t="s">
        <v>83</v>
      </c>
    </row>
    <row r="224" s="13" customFormat="1">
      <c r="A224" s="13"/>
      <c r="B224" s="237"/>
      <c r="C224" s="238"/>
      <c r="D224" s="232" t="s">
        <v>128</v>
      </c>
      <c r="E224" s="239" t="s">
        <v>1</v>
      </c>
      <c r="F224" s="240" t="s">
        <v>292</v>
      </c>
      <c r="G224" s="238"/>
      <c r="H224" s="241">
        <v>0.875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128</v>
      </c>
      <c r="AU224" s="247" t="s">
        <v>83</v>
      </c>
      <c r="AV224" s="13" t="s">
        <v>83</v>
      </c>
      <c r="AW224" s="13" t="s">
        <v>30</v>
      </c>
      <c r="AX224" s="13" t="s">
        <v>81</v>
      </c>
      <c r="AY224" s="247" t="s">
        <v>118</v>
      </c>
    </row>
    <row r="225" s="12" customFormat="1" ht="22.8" customHeight="1">
      <c r="A225" s="12"/>
      <c r="B225" s="202"/>
      <c r="C225" s="203"/>
      <c r="D225" s="204" t="s">
        <v>72</v>
      </c>
      <c r="E225" s="216" t="s">
        <v>150</v>
      </c>
      <c r="F225" s="216" t="s">
        <v>293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SUM(P226:P255)</f>
        <v>0</v>
      </c>
      <c r="Q225" s="210"/>
      <c r="R225" s="211">
        <f>SUM(R226:R255)</f>
        <v>341.71100000000001</v>
      </c>
      <c r="S225" s="210"/>
      <c r="T225" s="212">
        <f>SUM(T226:T255)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81</v>
      </c>
      <c r="AT225" s="214" t="s">
        <v>72</v>
      </c>
      <c r="AU225" s="214" t="s">
        <v>81</v>
      </c>
      <c r="AY225" s="213" t="s">
        <v>118</v>
      </c>
      <c r="BK225" s="215">
        <f>SUM(BK226:BK255)</f>
        <v>0</v>
      </c>
    </row>
    <row r="226" s="2" customFormat="1" ht="16.5" customHeight="1">
      <c r="A226" s="37"/>
      <c r="B226" s="38"/>
      <c r="C226" s="218" t="s">
        <v>294</v>
      </c>
      <c r="D226" s="218" t="s">
        <v>120</v>
      </c>
      <c r="E226" s="219" t="s">
        <v>295</v>
      </c>
      <c r="F226" s="220" t="s">
        <v>296</v>
      </c>
      <c r="G226" s="221" t="s">
        <v>123</v>
      </c>
      <c r="H226" s="222">
        <v>122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38</v>
      </c>
      <c r="O226" s="90"/>
      <c r="P226" s="228">
        <f>O226*H226</f>
        <v>0</v>
      </c>
      <c r="Q226" s="228">
        <v>0.23000000000000001</v>
      </c>
      <c r="R226" s="228">
        <f>Q226*H226</f>
        <v>28.060000000000002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124</v>
      </c>
      <c r="AT226" s="230" t="s">
        <v>120</v>
      </c>
      <c r="AU226" s="230" t="s">
        <v>83</v>
      </c>
      <c r="AY226" s="16" t="s">
        <v>118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81</v>
      </c>
      <c r="BK226" s="231">
        <f>ROUND(I226*H226,2)</f>
        <v>0</v>
      </c>
      <c r="BL226" s="16" t="s">
        <v>124</v>
      </c>
      <c r="BM226" s="230" t="s">
        <v>297</v>
      </c>
    </row>
    <row r="227" s="2" customFormat="1">
      <c r="A227" s="37"/>
      <c r="B227" s="38"/>
      <c r="C227" s="39"/>
      <c r="D227" s="232" t="s">
        <v>126</v>
      </c>
      <c r="E227" s="39"/>
      <c r="F227" s="233" t="s">
        <v>298</v>
      </c>
      <c r="G227" s="39"/>
      <c r="H227" s="39"/>
      <c r="I227" s="234"/>
      <c r="J227" s="39"/>
      <c r="K227" s="39"/>
      <c r="L227" s="43"/>
      <c r="M227" s="235"/>
      <c r="N227" s="236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126</v>
      </c>
      <c r="AU227" s="16" t="s">
        <v>83</v>
      </c>
    </row>
    <row r="228" s="13" customFormat="1">
      <c r="A228" s="13"/>
      <c r="B228" s="237"/>
      <c r="C228" s="238"/>
      <c r="D228" s="232" t="s">
        <v>128</v>
      </c>
      <c r="E228" s="239" t="s">
        <v>1</v>
      </c>
      <c r="F228" s="240" t="s">
        <v>299</v>
      </c>
      <c r="G228" s="238"/>
      <c r="H228" s="241">
        <v>122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128</v>
      </c>
      <c r="AU228" s="247" t="s">
        <v>83</v>
      </c>
      <c r="AV228" s="13" t="s">
        <v>83</v>
      </c>
      <c r="AW228" s="13" t="s">
        <v>30</v>
      </c>
      <c r="AX228" s="13" t="s">
        <v>81</v>
      </c>
      <c r="AY228" s="247" t="s">
        <v>118</v>
      </c>
    </row>
    <row r="229" s="2" customFormat="1" ht="16.5" customHeight="1">
      <c r="A229" s="37"/>
      <c r="B229" s="38"/>
      <c r="C229" s="218" t="s">
        <v>300</v>
      </c>
      <c r="D229" s="218" t="s">
        <v>120</v>
      </c>
      <c r="E229" s="219" t="s">
        <v>301</v>
      </c>
      <c r="F229" s="220" t="s">
        <v>302</v>
      </c>
      <c r="G229" s="221" t="s">
        <v>123</v>
      </c>
      <c r="H229" s="222">
        <v>310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38</v>
      </c>
      <c r="O229" s="90"/>
      <c r="P229" s="228">
        <f>O229*H229</f>
        <v>0</v>
      </c>
      <c r="Q229" s="228">
        <v>0.46000000000000002</v>
      </c>
      <c r="R229" s="228">
        <f>Q229*H229</f>
        <v>142.59999999999999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124</v>
      </c>
      <c r="AT229" s="230" t="s">
        <v>120</v>
      </c>
      <c r="AU229" s="230" t="s">
        <v>83</v>
      </c>
      <c r="AY229" s="16" t="s">
        <v>118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81</v>
      </c>
      <c r="BK229" s="231">
        <f>ROUND(I229*H229,2)</f>
        <v>0</v>
      </c>
      <c r="BL229" s="16" t="s">
        <v>124</v>
      </c>
      <c r="BM229" s="230" t="s">
        <v>303</v>
      </c>
    </row>
    <row r="230" s="2" customFormat="1">
      <c r="A230" s="37"/>
      <c r="B230" s="38"/>
      <c r="C230" s="39"/>
      <c r="D230" s="232" t="s">
        <v>126</v>
      </c>
      <c r="E230" s="39"/>
      <c r="F230" s="233" t="s">
        <v>304</v>
      </c>
      <c r="G230" s="39"/>
      <c r="H230" s="39"/>
      <c r="I230" s="234"/>
      <c r="J230" s="39"/>
      <c r="K230" s="39"/>
      <c r="L230" s="43"/>
      <c r="M230" s="235"/>
      <c r="N230" s="236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126</v>
      </c>
      <c r="AU230" s="16" t="s">
        <v>83</v>
      </c>
    </row>
    <row r="231" s="13" customFormat="1">
      <c r="A231" s="13"/>
      <c r="B231" s="237"/>
      <c r="C231" s="238"/>
      <c r="D231" s="232" t="s">
        <v>128</v>
      </c>
      <c r="E231" s="239" t="s">
        <v>1</v>
      </c>
      <c r="F231" s="240" t="s">
        <v>142</v>
      </c>
      <c r="G231" s="238"/>
      <c r="H231" s="241">
        <v>240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128</v>
      </c>
      <c r="AU231" s="247" t="s">
        <v>83</v>
      </c>
      <c r="AV231" s="13" t="s">
        <v>83</v>
      </c>
      <c r="AW231" s="13" t="s">
        <v>30</v>
      </c>
      <c r="AX231" s="13" t="s">
        <v>73</v>
      </c>
      <c r="AY231" s="247" t="s">
        <v>118</v>
      </c>
    </row>
    <row r="232" s="13" customFormat="1">
      <c r="A232" s="13"/>
      <c r="B232" s="237"/>
      <c r="C232" s="238"/>
      <c r="D232" s="232" t="s">
        <v>128</v>
      </c>
      <c r="E232" s="239" t="s">
        <v>1</v>
      </c>
      <c r="F232" s="240" t="s">
        <v>143</v>
      </c>
      <c r="G232" s="238"/>
      <c r="H232" s="241">
        <v>70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128</v>
      </c>
      <c r="AU232" s="247" t="s">
        <v>83</v>
      </c>
      <c r="AV232" s="13" t="s">
        <v>83</v>
      </c>
      <c r="AW232" s="13" t="s">
        <v>30</v>
      </c>
      <c r="AX232" s="13" t="s">
        <v>73</v>
      </c>
      <c r="AY232" s="247" t="s">
        <v>118</v>
      </c>
    </row>
    <row r="233" s="14" customFormat="1">
      <c r="A233" s="14"/>
      <c r="B233" s="248"/>
      <c r="C233" s="249"/>
      <c r="D233" s="232" t="s">
        <v>128</v>
      </c>
      <c r="E233" s="250" t="s">
        <v>1</v>
      </c>
      <c r="F233" s="251" t="s">
        <v>136</v>
      </c>
      <c r="G233" s="249"/>
      <c r="H233" s="252">
        <v>310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128</v>
      </c>
      <c r="AU233" s="258" t="s">
        <v>83</v>
      </c>
      <c r="AV233" s="14" t="s">
        <v>124</v>
      </c>
      <c r="AW233" s="14" t="s">
        <v>30</v>
      </c>
      <c r="AX233" s="14" t="s">
        <v>81</v>
      </c>
      <c r="AY233" s="258" t="s">
        <v>118</v>
      </c>
    </row>
    <row r="234" s="2" customFormat="1" ht="33" customHeight="1">
      <c r="A234" s="37"/>
      <c r="B234" s="38"/>
      <c r="C234" s="218" t="s">
        <v>305</v>
      </c>
      <c r="D234" s="218" t="s">
        <v>120</v>
      </c>
      <c r="E234" s="219" t="s">
        <v>306</v>
      </c>
      <c r="F234" s="220" t="s">
        <v>307</v>
      </c>
      <c r="G234" s="221" t="s">
        <v>123</v>
      </c>
      <c r="H234" s="222">
        <v>620</v>
      </c>
      <c r="I234" s="223"/>
      <c r="J234" s="224">
        <f>ROUND(I234*H234,2)</f>
        <v>0</v>
      </c>
      <c r="K234" s="225"/>
      <c r="L234" s="43"/>
      <c r="M234" s="226" t="s">
        <v>1</v>
      </c>
      <c r="N234" s="227" t="s">
        <v>38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124</v>
      </c>
      <c r="AT234" s="230" t="s">
        <v>120</v>
      </c>
      <c r="AU234" s="230" t="s">
        <v>83</v>
      </c>
      <c r="AY234" s="16" t="s">
        <v>118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81</v>
      </c>
      <c r="BK234" s="231">
        <f>ROUND(I234*H234,2)</f>
        <v>0</v>
      </c>
      <c r="BL234" s="16" t="s">
        <v>124</v>
      </c>
      <c r="BM234" s="230" t="s">
        <v>308</v>
      </c>
    </row>
    <row r="235" s="2" customFormat="1">
      <c r="A235" s="37"/>
      <c r="B235" s="38"/>
      <c r="C235" s="39"/>
      <c r="D235" s="232" t="s">
        <v>126</v>
      </c>
      <c r="E235" s="39"/>
      <c r="F235" s="233" t="s">
        <v>309</v>
      </c>
      <c r="G235" s="39"/>
      <c r="H235" s="39"/>
      <c r="I235" s="234"/>
      <c r="J235" s="39"/>
      <c r="K235" s="39"/>
      <c r="L235" s="43"/>
      <c r="M235" s="235"/>
      <c r="N235" s="236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126</v>
      </c>
      <c r="AU235" s="16" t="s">
        <v>83</v>
      </c>
    </row>
    <row r="236" s="13" customFormat="1">
      <c r="A236" s="13"/>
      <c r="B236" s="237"/>
      <c r="C236" s="238"/>
      <c r="D236" s="232" t="s">
        <v>128</v>
      </c>
      <c r="E236" s="239" t="s">
        <v>1</v>
      </c>
      <c r="F236" s="240" t="s">
        <v>310</v>
      </c>
      <c r="G236" s="238"/>
      <c r="H236" s="241">
        <v>480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128</v>
      </c>
      <c r="AU236" s="247" t="s">
        <v>83</v>
      </c>
      <c r="AV236" s="13" t="s">
        <v>83</v>
      </c>
      <c r="AW236" s="13" t="s">
        <v>30</v>
      </c>
      <c r="AX236" s="13" t="s">
        <v>73</v>
      </c>
      <c r="AY236" s="247" t="s">
        <v>118</v>
      </c>
    </row>
    <row r="237" s="13" customFormat="1">
      <c r="A237" s="13"/>
      <c r="B237" s="237"/>
      <c r="C237" s="238"/>
      <c r="D237" s="232" t="s">
        <v>128</v>
      </c>
      <c r="E237" s="239" t="s">
        <v>1</v>
      </c>
      <c r="F237" s="240" t="s">
        <v>311</v>
      </c>
      <c r="G237" s="238"/>
      <c r="H237" s="241">
        <v>140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128</v>
      </c>
      <c r="AU237" s="247" t="s">
        <v>83</v>
      </c>
      <c r="AV237" s="13" t="s">
        <v>83</v>
      </c>
      <c r="AW237" s="13" t="s">
        <v>30</v>
      </c>
      <c r="AX237" s="13" t="s">
        <v>73</v>
      </c>
      <c r="AY237" s="247" t="s">
        <v>118</v>
      </c>
    </row>
    <row r="238" s="14" customFormat="1">
      <c r="A238" s="14"/>
      <c r="B238" s="248"/>
      <c r="C238" s="249"/>
      <c r="D238" s="232" t="s">
        <v>128</v>
      </c>
      <c r="E238" s="250" t="s">
        <v>1</v>
      </c>
      <c r="F238" s="251" t="s">
        <v>136</v>
      </c>
      <c r="G238" s="249"/>
      <c r="H238" s="252">
        <v>620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128</v>
      </c>
      <c r="AU238" s="258" t="s">
        <v>83</v>
      </c>
      <c r="AV238" s="14" t="s">
        <v>124</v>
      </c>
      <c r="AW238" s="14" t="s">
        <v>30</v>
      </c>
      <c r="AX238" s="14" t="s">
        <v>81</v>
      </c>
      <c r="AY238" s="258" t="s">
        <v>118</v>
      </c>
    </row>
    <row r="239" s="2" customFormat="1" ht="24.15" customHeight="1">
      <c r="A239" s="37"/>
      <c r="B239" s="38"/>
      <c r="C239" s="218" t="s">
        <v>312</v>
      </c>
      <c r="D239" s="218" t="s">
        <v>120</v>
      </c>
      <c r="E239" s="219" t="s">
        <v>313</v>
      </c>
      <c r="F239" s="220" t="s">
        <v>314</v>
      </c>
      <c r="G239" s="221" t="s">
        <v>123</v>
      </c>
      <c r="H239" s="222">
        <v>465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38</v>
      </c>
      <c r="O239" s="90"/>
      <c r="P239" s="228">
        <f>O239*H239</f>
        <v>0</v>
      </c>
      <c r="Q239" s="228">
        <v>0.34538000000000002</v>
      </c>
      <c r="R239" s="228">
        <f>Q239*H239</f>
        <v>160.60170000000002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124</v>
      </c>
      <c r="AT239" s="230" t="s">
        <v>120</v>
      </c>
      <c r="AU239" s="230" t="s">
        <v>83</v>
      </c>
      <c r="AY239" s="16" t="s">
        <v>118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81</v>
      </c>
      <c r="BK239" s="231">
        <f>ROUND(I239*H239,2)</f>
        <v>0</v>
      </c>
      <c r="BL239" s="16" t="s">
        <v>124</v>
      </c>
      <c r="BM239" s="230" t="s">
        <v>315</v>
      </c>
    </row>
    <row r="240" s="2" customFormat="1">
      <c r="A240" s="37"/>
      <c r="B240" s="38"/>
      <c r="C240" s="39"/>
      <c r="D240" s="232" t="s">
        <v>126</v>
      </c>
      <c r="E240" s="39"/>
      <c r="F240" s="233" t="s">
        <v>316</v>
      </c>
      <c r="G240" s="39"/>
      <c r="H240" s="39"/>
      <c r="I240" s="234"/>
      <c r="J240" s="39"/>
      <c r="K240" s="39"/>
      <c r="L240" s="43"/>
      <c r="M240" s="235"/>
      <c r="N240" s="236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126</v>
      </c>
      <c r="AU240" s="16" t="s">
        <v>83</v>
      </c>
    </row>
    <row r="241" s="13" customFormat="1">
      <c r="A241" s="13"/>
      <c r="B241" s="237"/>
      <c r="C241" s="238"/>
      <c r="D241" s="232" t="s">
        <v>128</v>
      </c>
      <c r="E241" s="239" t="s">
        <v>1</v>
      </c>
      <c r="F241" s="240" t="s">
        <v>148</v>
      </c>
      <c r="G241" s="238"/>
      <c r="H241" s="241">
        <v>360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128</v>
      </c>
      <c r="AU241" s="247" t="s">
        <v>83</v>
      </c>
      <c r="AV241" s="13" t="s">
        <v>83</v>
      </c>
      <c r="AW241" s="13" t="s">
        <v>30</v>
      </c>
      <c r="AX241" s="13" t="s">
        <v>73</v>
      </c>
      <c r="AY241" s="247" t="s">
        <v>118</v>
      </c>
    </row>
    <row r="242" s="13" customFormat="1">
      <c r="A242" s="13"/>
      <c r="B242" s="237"/>
      <c r="C242" s="238"/>
      <c r="D242" s="232" t="s">
        <v>128</v>
      </c>
      <c r="E242" s="239" t="s">
        <v>1</v>
      </c>
      <c r="F242" s="240" t="s">
        <v>149</v>
      </c>
      <c r="G242" s="238"/>
      <c r="H242" s="241">
        <v>105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128</v>
      </c>
      <c r="AU242" s="247" t="s">
        <v>83</v>
      </c>
      <c r="AV242" s="13" t="s">
        <v>83</v>
      </c>
      <c r="AW242" s="13" t="s">
        <v>30</v>
      </c>
      <c r="AX242" s="13" t="s">
        <v>73</v>
      </c>
      <c r="AY242" s="247" t="s">
        <v>118</v>
      </c>
    </row>
    <row r="243" s="14" customFormat="1">
      <c r="A243" s="14"/>
      <c r="B243" s="248"/>
      <c r="C243" s="249"/>
      <c r="D243" s="232" t="s">
        <v>128</v>
      </c>
      <c r="E243" s="250" t="s">
        <v>1</v>
      </c>
      <c r="F243" s="251" t="s">
        <v>136</v>
      </c>
      <c r="G243" s="249"/>
      <c r="H243" s="252">
        <v>465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128</v>
      </c>
      <c r="AU243" s="258" t="s">
        <v>83</v>
      </c>
      <c r="AV243" s="14" t="s">
        <v>124</v>
      </c>
      <c r="AW243" s="14" t="s">
        <v>30</v>
      </c>
      <c r="AX243" s="14" t="s">
        <v>81</v>
      </c>
      <c r="AY243" s="258" t="s">
        <v>118</v>
      </c>
    </row>
    <row r="244" s="2" customFormat="1" ht="24.15" customHeight="1">
      <c r="A244" s="37"/>
      <c r="B244" s="38"/>
      <c r="C244" s="218" t="s">
        <v>317</v>
      </c>
      <c r="D244" s="218" t="s">
        <v>120</v>
      </c>
      <c r="E244" s="219" t="s">
        <v>318</v>
      </c>
      <c r="F244" s="220" t="s">
        <v>319</v>
      </c>
      <c r="G244" s="221" t="s">
        <v>123</v>
      </c>
      <c r="H244" s="222">
        <v>620</v>
      </c>
      <c r="I244" s="223"/>
      <c r="J244" s="224">
        <f>ROUND(I244*H244,2)</f>
        <v>0</v>
      </c>
      <c r="K244" s="225"/>
      <c r="L244" s="43"/>
      <c r="M244" s="226" t="s">
        <v>1</v>
      </c>
      <c r="N244" s="227" t="s">
        <v>38</v>
      </c>
      <c r="O244" s="90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124</v>
      </c>
      <c r="AT244" s="230" t="s">
        <v>120</v>
      </c>
      <c r="AU244" s="230" t="s">
        <v>83</v>
      </c>
      <c r="AY244" s="16" t="s">
        <v>118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81</v>
      </c>
      <c r="BK244" s="231">
        <f>ROUND(I244*H244,2)</f>
        <v>0</v>
      </c>
      <c r="BL244" s="16" t="s">
        <v>124</v>
      </c>
      <c r="BM244" s="230" t="s">
        <v>320</v>
      </c>
    </row>
    <row r="245" s="2" customFormat="1">
      <c r="A245" s="37"/>
      <c r="B245" s="38"/>
      <c r="C245" s="39"/>
      <c r="D245" s="232" t="s">
        <v>126</v>
      </c>
      <c r="E245" s="39"/>
      <c r="F245" s="233" t="s">
        <v>321</v>
      </c>
      <c r="G245" s="39"/>
      <c r="H245" s="39"/>
      <c r="I245" s="234"/>
      <c r="J245" s="39"/>
      <c r="K245" s="39"/>
      <c r="L245" s="43"/>
      <c r="M245" s="235"/>
      <c r="N245" s="236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126</v>
      </c>
      <c r="AU245" s="16" t="s">
        <v>83</v>
      </c>
    </row>
    <row r="246" s="2" customFormat="1" ht="21.75" customHeight="1">
      <c r="A246" s="37"/>
      <c r="B246" s="38"/>
      <c r="C246" s="218" t="s">
        <v>322</v>
      </c>
      <c r="D246" s="218" t="s">
        <v>120</v>
      </c>
      <c r="E246" s="219" t="s">
        <v>323</v>
      </c>
      <c r="F246" s="220" t="s">
        <v>324</v>
      </c>
      <c r="G246" s="221" t="s">
        <v>123</v>
      </c>
      <c r="H246" s="222">
        <v>780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38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124</v>
      </c>
      <c r="AT246" s="230" t="s">
        <v>120</v>
      </c>
      <c r="AU246" s="230" t="s">
        <v>83</v>
      </c>
      <c r="AY246" s="16" t="s">
        <v>118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81</v>
      </c>
      <c r="BK246" s="231">
        <f>ROUND(I246*H246,2)</f>
        <v>0</v>
      </c>
      <c r="BL246" s="16" t="s">
        <v>124</v>
      </c>
      <c r="BM246" s="230" t="s">
        <v>325</v>
      </c>
    </row>
    <row r="247" s="2" customFormat="1">
      <c r="A247" s="37"/>
      <c r="B247" s="38"/>
      <c r="C247" s="39"/>
      <c r="D247" s="232" t="s">
        <v>126</v>
      </c>
      <c r="E247" s="39"/>
      <c r="F247" s="233" t="s">
        <v>326</v>
      </c>
      <c r="G247" s="39"/>
      <c r="H247" s="39"/>
      <c r="I247" s="234"/>
      <c r="J247" s="39"/>
      <c r="K247" s="39"/>
      <c r="L247" s="43"/>
      <c r="M247" s="235"/>
      <c r="N247" s="236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126</v>
      </c>
      <c r="AU247" s="16" t="s">
        <v>83</v>
      </c>
    </row>
    <row r="248" s="2" customFormat="1" ht="33" customHeight="1">
      <c r="A248" s="37"/>
      <c r="B248" s="38"/>
      <c r="C248" s="218" t="s">
        <v>327</v>
      </c>
      <c r="D248" s="218" t="s">
        <v>120</v>
      </c>
      <c r="E248" s="219" t="s">
        <v>328</v>
      </c>
      <c r="F248" s="220" t="s">
        <v>329</v>
      </c>
      <c r="G248" s="221" t="s">
        <v>123</v>
      </c>
      <c r="H248" s="222">
        <v>867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38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124</v>
      </c>
      <c r="AT248" s="230" t="s">
        <v>120</v>
      </c>
      <c r="AU248" s="230" t="s">
        <v>83</v>
      </c>
      <c r="AY248" s="16" t="s">
        <v>118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81</v>
      </c>
      <c r="BK248" s="231">
        <f>ROUND(I248*H248,2)</f>
        <v>0</v>
      </c>
      <c r="BL248" s="16" t="s">
        <v>124</v>
      </c>
      <c r="BM248" s="230" t="s">
        <v>330</v>
      </c>
    </row>
    <row r="249" s="2" customFormat="1">
      <c r="A249" s="37"/>
      <c r="B249" s="38"/>
      <c r="C249" s="39"/>
      <c r="D249" s="232" t="s">
        <v>126</v>
      </c>
      <c r="E249" s="39"/>
      <c r="F249" s="233" t="s">
        <v>331</v>
      </c>
      <c r="G249" s="39"/>
      <c r="H249" s="39"/>
      <c r="I249" s="234"/>
      <c r="J249" s="39"/>
      <c r="K249" s="39"/>
      <c r="L249" s="43"/>
      <c r="M249" s="235"/>
      <c r="N249" s="236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126</v>
      </c>
      <c r="AU249" s="16" t="s">
        <v>83</v>
      </c>
    </row>
    <row r="250" s="13" customFormat="1">
      <c r="A250" s="13"/>
      <c r="B250" s="237"/>
      <c r="C250" s="238"/>
      <c r="D250" s="232" t="s">
        <v>128</v>
      </c>
      <c r="E250" s="239" t="s">
        <v>1</v>
      </c>
      <c r="F250" s="240" t="s">
        <v>332</v>
      </c>
      <c r="G250" s="238"/>
      <c r="H250" s="241">
        <v>755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128</v>
      </c>
      <c r="AU250" s="247" t="s">
        <v>83</v>
      </c>
      <c r="AV250" s="13" t="s">
        <v>83</v>
      </c>
      <c r="AW250" s="13" t="s">
        <v>30</v>
      </c>
      <c r="AX250" s="13" t="s">
        <v>73</v>
      </c>
      <c r="AY250" s="247" t="s">
        <v>118</v>
      </c>
    </row>
    <row r="251" s="13" customFormat="1">
      <c r="A251" s="13"/>
      <c r="B251" s="237"/>
      <c r="C251" s="238"/>
      <c r="D251" s="232" t="s">
        <v>128</v>
      </c>
      <c r="E251" s="239" t="s">
        <v>1</v>
      </c>
      <c r="F251" s="240" t="s">
        <v>333</v>
      </c>
      <c r="G251" s="238"/>
      <c r="H251" s="241">
        <v>112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128</v>
      </c>
      <c r="AU251" s="247" t="s">
        <v>83</v>
      </c>
      <c r="AV251" s="13" t="s">
        <v>83</v>
      </c>
      <c r="AW251" s="13" t="s">
        <v>30</v>
      </c>
      <c r="AX251" s="13" t="s">
        <v>73</v>
      </c>
      <c r="AY251" s="247" t="s">
        <v>118</v>
      </c>
    </row>
    <row r="252" s="14" customFormat="1">
      <c r="A252" s="14"/>
      <c r="B252" s="248"/>
      <c r="C252" s="249"/>
      <c r="D252" s="232" t="s">
        <v>128</v>
      </c>
      <c r="E252" s="250" t="s">
        <v>1</v>
      </c>
      <c r="F252" s="251" t="s">
        <v>136</v>
      </c>
      <c r="G252" s="249"/>
      <c r="H252" s="252">
        <v>867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8" t="s">
        <v>128</v>
      </c>
      <c r="AU252" s="258" t="s">
        <v>83</v>
      </c>
      <c r="AV252" s="14" t="s">
        <v>124</v>
      </c>
      <c r="AW252" s="14" t="s">
        <v>30</v>
      </c>
      <c r="AX252" s="14" t="s">
        <v>81</v>
      </c>
      <c r="AY252" s="258" t="s">
        <v>118</v>
      </c>
    </row>
    <row r="253" s="2" customFormat="1" ht="24.15" customHeight="1">
      <c r="A253" s="37"/>
      <c r="B253" s="38"/>
      <c r="C253" s="218" t="s">
        <v>334</v>
      </c>
      <c r="D253" s="218" t="s">
        <v>120</v>
      </c>
      <c r="E253" s="219" t="s">
        <v>335</v>
      </c>
      <c r="F253" s="220" t="s">
        <v>336</v>
      </c>
      <c r="G253" s="221" t="s">
        <v>123</v>
      </c>
      <c r="H253" s="222">
        <v>122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38</v>
      </c>
      <c r="O253" s="90"/>
      <c r="P253" s="228">
        <f>O253*H253</f>
        <v>0</v>
      </c>
      <c r="Q253" s="228">
        <v>0.085650000000000004</v>
      </c>
      <c r="R253" s="228">
        <f>Q253*H253</f>
        <v>10.449300000000001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124</v>
      </c>
      <c r="AT253" s="230" t="s">
        <v>120</v>
      </c>
      <c r="AU253" s="230" t="s">
        <v>83</v>
      </c>
      <c r="AY253" s="16" t="s">
        <v>118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81</v>
      </c>
      <c r="BK253" s="231">
        <f>ROUND(I253*H253,2)</f>
        <v>0</v>
      </c>
      <c r="BL253" s="16" t="s">
        <v>124</v>
      </c>
      <c r="BM253" s="230" t="s">
        <v>337</v>
      </c>
    </row>
    <row r="254" s="2" customFormat="1">
      <c r="A254" s="37"/>
      <c r="B254" s="38"/>
      <c r="C254" s="39"/>
      <c r="D254" s="232" t="s">
        <v>126</v>
      </c>
      <c r="E254" s="39"/>
      <c r="F254" s="233" t="s">
        <v>338</v>
      </c>
      <c r="G254" s="39"/>
      <c r="H254" s="39"/>
      <c r="I254" s="234"/>
      <c r="J254" s="39"/>
      <c r="K254" s="39"/>
      <c r="L254" s="43"/>
      <c r="M254" s="235"/>
      <c r="N254" s="236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126</v>
      </c>
      <c r="AU254" s="16" t="s">
        <v>83</v>
      </c>
    </row>
    <row r="255" s="13" customFormat="1">
      <c r="A255" s="13"/>
      <c r="B255" s="237"/>
      <c r="C255" s="238"/>
      <c r="D255" s="232" t="s">
        <v>128</v>
      </c>
      <c r="E255" s="239" t="s">
        <v>1</v>
      </c>
      <c r="F255" s="240" t="s">
        <v>339</v>
      </c>
      <c r="G255" s="238"/>
      <c r="H255" s="241">
        <v>122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128</v>
      </c>
      <c r="AU255" s="247" t="s">
        <v>83</v>
      </c>
      <c r="AV255" s="13" t="s">
        <v>83</v>
      </c>
      <c r="AW255" s="13" t="s">
        <v>30</v>
      </c>
      <c r="AX255" s="13" t="s">
        <v>81</v>
      </c>
      <c r="AY255" s="247" t="s">
        <v>118</v>
      </c>
    </row>
    <row r="256" s="12" customFormat="1" ht="22.8" customHeight="1">
      <c r="A256" s="12"/>
      <c r="B256" s="202"/>
      <c r="C256" s="203"/>
      <c r="D256" s="204" t="s">
        <v>72</v>
      </c>
      <c r="E256" s="216" t="s">
        <v>169</v>
      </c>
      <c r="F256" s="216" t="s">
        <v>340</v>
      </c>
      <c r="G256" s="203"/>
      <c r="H256" s="203"/>
      <c r="I256" s="206"/>
      <c r="J256" s="217">
        <f>BK256</f>
        <v>0</v>
      </c>
      <c r="K256" s="203"/>
      <c r="L256" s="208"/>
      <c r="M256" s="209"/>
      <c r="N256" s="210"/>
      <c r="O256" s="210"/>
      <c r="P256" s="211">
        <f>SUM(P257:P378)</f>
        <v>0</v>
      </c>
      <c r="Q256" s="210"/>
      <c r="R256" s="211">
        <f>SUM(R257:R378)</f>
        <v>6.2546472900000003</v>
      </c>
      <c r="S256" s="210"/>
      <c r="T256" s="212">
        <f>SUM(T257:T378)</f>
        <v>13.199999999999999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3" t="s">
        <v>81</v>
      </c>
      <c r="AT256" s="214" t="s">
        <v>72</v>
      </c>
      <c r="AU256" s="214" t="s">
        <v>81</v>
      </c>
      <c r="AY256" s="213" t="s">
        <v>118</v>
      </c>
      <c r="BK256" s="215">
        <f>SUM(BK257:BK378)</f>
        <v>0</v>
      </c>
    </row>
    <row r="257" s="2" customFormat="1" ht="24.15" customHeight="1">
      <c r="A257" s="37"/>
      <c r="B257" s="38"/>
      <c r="C257" s="218" t="s">
        <v>341</v>
      </c>
      <c r="D257" s="218" t="s">
        <v>120</v>
      </c>
      <c r="E257" s="219" t="s">
        <v>342</v>
      </c>
      <c r="F257" s="220" t="s">
        <v>343</v>
      </c>
      <c r="G257" s="221" t="s">
        <v>344</v>
      </c>
      <c r="H257" s="222">
        <v>1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38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124</v>
      </c>
      <c r="AT257" s="230" t="s">
        <v>120</v>
      </c>
      <c r="AU257" s="230" t="s">
        <v>83</v>
      </c>
      <c r="AY257" s="16" t="s">
        <v>118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81</v>
      </c>
      <c r="BK257" s="231">
        <f>ROUND(I257*H257,2)</f>
        <v>0</v>
      </c>
      <c r="BL257" s="16" t="s">
        <v>124</v>
      </c>
      <c r="BM257" s="230" t="s">
        <v>345</v>
      </c>
    </row>
    <row r="258" s="2" customFormat="1">
      <c r="A258" s="37"/>
      <c r="B258" s="38"/>
      <c r="C258" s="39"/>
      <c r="D258" s="232" t="s">
        <v>126</v>
      </c>
      <c r="E258" s="39"/>
      <c r="F258" s="233" t="s">
        <v>346</v>
      </c>
      <c r="G258" s="39"/>
      <c r="H258" s="39"/>
      <c r="I258" s="234"/>
      <c r="J258" s="39"/>
      <c r="K258" s="39"/>
      <c r="L258" s="43"/>
      <c r="M258" s="235"/>
      <c r="N258" s="236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126</v>
      </c>
      <c r="AU258" s="16" t="s">
        <v>83</v>
      </c>
    </row>
    <row r="259" s="2" customFormat="1" ht="21.75" customHeight="1">
      <c r="A259" s="37"/>
      <c r="B259" s="38"/>
      <c r="C259" s="218" t="s">
        <v>347</v>
      </c>
      <c r="D259" s="218" t="s">
        <v>120</v>
      </c>
      <c r="E259" s="219" t="s">
        <v>348</v>
      </c>
      <c r="F259" s="220" t="s">
        <v>349</v>
      </c>
      <c r="G259" s="221" t="s">
        <v>165</v>
      </c>
      <c r="H259" s="222">
        <v>300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38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0.043999999999999997</v>
      </c>
      <c r="T259" s="229">
        <f>S259*H259</f>
        <v>13.199999999999999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124</v>
      </c>
      <c r="AT259" s="230" t="s">
        <v>120</v>
      </c>
      <c r="AU259" s="230" t="s">
        <v>83</v>
      </c>
      <c r="AY259" s="16" t="s">
        <v>118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81</v>
      </c>
      <c r="BK259" s="231">
        <f>ROUND(I259*H259,2)</f>
        <v>0</v>
      </c>
      <c r="BL259" s="16" t="s">
        <v>124</v>
      </c>
      <c r="BM259" s="230" t="s">
        <v>350</v>
      </c>
    </row>
    <row r="260" s="2" customFormat="1">
      <c r="A260" s="37"/>
      <c r="B260" s="38"/>
      <c r="C260" s="39"/>
      <c r="D260" s="232" t="s">
        <v>126</v>
      </c>
      <c r="E260" s="39"/>
      <c r="F260" s="233" t="s">
        <v>351</v>
      </c>
      <c r="G260" s="39"/>
      <c r="H260" s="39"/>
      <c r="I260" s="234"/>
      <c r="J260" s="39"/>
      <c r="K260" s="39"/>
      <c r="L260" s="43"/>
      <c r="M260" s="235"/>
      <c r="N260" s="236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126</v>
      </c>
      <c r="AU260" s="16" t="s">
        <v>83</v>
      </c>
    </row>
    <row r="261" s="2" customFormat="1" ht="16.5" customHeight="1">
      <c r="A261" s="37"/>
      <c r="B261" s="38"/>
      <c r="C261" s="218" t="s">
        <v>352</v>
      </c>
      <c r="D261" s="218" t="s">
        <v>120</v>
      </c>
      <c r="E261" s="219" t="s">
        <v>353</v>
      </c>
      <c r="F261" s="220" t="s">
        <v>354</v>
      </c>
      <c r="G261" s="221" t="s">
        <v>355</v>
      </c>
      <c r="H261" s="222">
        <v>1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38</v>
      </c>
      <c r="O261" s="90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124</v>
      </c>
      <c r="AT261" s="230" t="s">
        <v>120</v>
      </c>
      <c r="AU261" s="230" t="s">
        <v>83</v>
      </c>
      <c r="AY261" s="16" t="s">
        <v>118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81</v>
      </c>
      <c r="BK261" s="231">
        <f>ROUND(I261*H261,2)</f>
        <v>0</v>
      </c>
      <c r="BL261" s="16" t="s">
        <v>124</v>
      </c>
      <c r="BM261" s="230" t="s">
        <v>356</v>
      </c>
    </row>
    <row r="262" s="2" customFormat="1">
      <c r="A262" s="37"/>
      <c r="B262" s="38"/>
      <c r="C262" s="39"/>
      <c r="D262" s="232" t="s">
        <v>126</v>
      </c>
      <c r="E262" s="39"/>
      <c r="F262" s="233" t="s">
        <v>354</v>
      </c>
      <c r="G262" s="39"/>
      <c r="H262" s="39"/>
      <c r="I262" s="234"/>
      <c r="J262" s="39"/>
      <c r="K262" s="39"/>
      <c r="L262" s="43"/>
      <c r="M262" s="235"/>
      <c r="N262" s="236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126</v>
      </c>
      <c r="AU262" s="16" t="s">
        <v>83</v>
      </c>
    </row>
    <row r="263" s="2" customFormat="1" ht="24.15" customHeight="1">
      <c r="A263" s="37"/>
      <c r="B263" s="38"/>
      <c r="C263" s="218" t="s">
        <v>357</v>
      </c>
      <c r="D263" s="218" t="s">
        <v>120</v>
      </c>
      <c r="E263" s="219" t="s">
        <v>358</v>
      </c>
      <c r="F263" s="220" t="s">
        <v>359</v>
      </c>
      <c r="G263" s="221" t="s">
        <v>344</v>
      </c>
      <c r="H263" s="222">
        <v>5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38</v>
      </c>
      <c r="O263" s="90"/>
      <c r="P263" s="228">
        <f>O263*H263</f>
        <v>0</v>
      </c>
      <c r="Q263" s="228">
        <v>0.00167</v>
      </c>
      <c r="R263" s="228">
        <f>Q263*H263</f>
        <v>0.0083499999999999998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124</v>
      </c>
      <c r="AT263" s="230" t="s">
        <v>120</v>
      </c>
      <c r="AU263" s="230" t="s">
        <v>83</v>
      </c>
      <c r="AY263" s="16" t="s">
        <v>118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81</v>
      </c>
      <c r="BK263" s="231">
        <f>ROUND(I263*H263,2)</f>
        <v>0</v>
      </c>
      <c r="BL263" s="16" t="s">
        <v>124</v>
      </c>
      <c r="BM263" s="230" t="s">
        <v>360</v>
      </c>
    </row>
    <row r="264" s="2" customFormat="1">
      <c r="A264" s="37"/>
      <c r="B264" s="38"/>
      <c r="C264" s="39"/>
      <c r="D264" s="232" t="s">
        <v>126</v>
      </c>
      <c r="E264" s="39"/>
      <c r="F264" s="233" t="s">
        <v>361</v>
      </c>
      <c r="G264" s="39"/>
      <c r="H264" s="39"/>
      <c r="I264" s="234"/>
      <c r="J264" s="39"/>
      <c r="K264" s="39"/>
      <c r="L264" s="43"/>
      <c r="M264" s="235"/>
      <c r="N264" s="236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126</v>
      </c>
      <c r="AU264" s="16" t="s">
        <v>83</v>
      </c>
    </row>
    <row r="265" s="2" customFormat="1" ht="24.15" customHeight="1">
      <c r="A265" s="37"/>
      <c r="B265" s="38"/>
      <c r="C265" s="259" t="s">
        <v>362</v>
      </c>
      <c r="D265" s="259" t="s">
        <v>263</v>
      </c>
      <c r="E265" s="260" t="s">
        <v>363</v>
      </c>
      <c r="F265" s="261" t="s">
        <v>364</v>
      </c>
      <c r="G265" s="262" t="s">
        <v>344</v>
      </c>
      <c r="H265" s="263">
        <v>3</v>
      </c>
      <c r="I265" s="264"/>
      <c r="J265" s="265">
        <f>ROUND(I265*H265,2)</f>
        <v>0</v>
      </c>
      <c r="K265" s="266"/>
      <c r="L265" s="267"/>
      <c r="M265" s="268" t="s">
        <v>1</v>
      </c>
      <c r="N265" s="269" t="s">
        <v>38</v>
      </c>
      <c r="O265" s="90"/>
      <c r="P265" s="228">
        <f>O265*H265</f>
        <v>0</v>
      </c>
      <c r="Q265" s="228">
        <v>0.012200000000000001</v>
      </c>
      <c r="R265" s="228">
        <f>Q265*H265</f>
        <v>0.036600000000000001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169</v>
      </c>
      <c r="AT265" s="230" t="s">
        <v>263</v>
      </c>
      <c r="AU265" s="230" t="s">
        <v>83</v>
      </c>
      <c r="AY265" s="16" t="s">
        <v>118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81</v>
      </c>
      <c r="BK265" s="231">
        <f>ROUND(I265*H265,2)</f>
        <v>0</v>
      </c>
      <c r="BL265" s="16" t="s">
        <v>124</v>
      </c>
      <c r="BM265" s="230" t="s">
        <v>365</v>
      </c>
    </row>
    <row r="266" s="2" customFormat="1">
      <c r="A266" s="37"/>
      <c r="B266" s="38"/>
      <c r="C266" s="39"/>
      <c r="D266" s="232" t="s">
        <v>126</v>
      </c>
      <c r="E266" s="39"/>
      <c r="F266" s="233" t="s">
        <v>366</v>
      </c>
      <c r="G266" s="39"/>
      <c r="H266" s="39"/>
      <c r="I266" s="234"/>
      <c r="J266" s="39"/>
      <c r="K266" s="39"/>
      <c r="L266" s="43"/>
      <c r="M266" s="235"/>
      <c r="N266" s="236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126</v>
      </c>
      <c r="AU266" s="16" t="s">
        <v>83</v>
      </c>
    </row>
    <row r="267" s="2" customFormat="1" ht="24.15" customHeight="1">
      <c r="A267" s="37"/>
      <c r="B267" s="38"/>
      <c r="C267" s="259" t="s">
        <v>367</v>
      </c>
      <c r="D267" s="259" t="s">
        <v>263</v>
      </c>
      <c r="E267" s="260" t="s">
        <v>368</v>
      </c>
      <c r="F267" s="261" t="s">
        <v>369</v>
      </c>
      <c r="G267" s="262" t="s">
        <v>344</v>
      </c>
      <c r="H267" s="263">
        <v>2</v>
      </c>
      <c r="I267" s="264"/>
      <c r="J267" s="265">
        <f>ROUND(I267*H267,2)</f>
        <v>0</v>
      </c>
      <c r="K267" s="266"/>
      <c r="L267" s="267"/>
      <c r="M267" s="268" t="s">
        <v>1</v>
      </c>
      <c r="N267" s="269" t="s">
        <v>38</v>
      </c>
      <c r="O267" s="90"/>
      <c r="P267" s="228">
        <f>O267*H267</f>
        <v>0</v>
      </c>
      <c r="Q267" s="228">
        <v>0.0040000000000000001</v>
      </c>
      <c r="R267" s="228">
        <f>Q267*H267</f>
        <v>0.0080000000000000002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169</v>
      </c>
      <c r="AT267" s="230" t="s">
        <v>263</v>
      </c>
      <c r="AU267" s="230" t="s">
        <v>83</v>
      </c>
      <c r="AY267" s="16" t="s">
        <v>118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81</v>
      </c>
      <c r="BK267" s="231">
        <f>ROUND(I267*H267,2)</f>
        <v>0</v>
      </c>
      <c r="BL267" s="16" t="s">
        <v>124</v>
      </c>
      <c r="BM267" s="230" t="s">
        <v>370</v>
      </c>
    </row>
    <row r="268" s="2" customFormat="1">
      <c r="A268" s="37"/>
      <c r="B268" s="38"/>
      <c r="C268" s="39"/>
      <c r="D268" s="232" t="s">
        <v>126</v>
      </c>
      <c r="E268" s="39"/>
      <c r="F268" s="233" t="s">
        <v>369</v>
      </c>
      <c r="G268" s="39"/>
      <c r="H268" s="39"/>
      <c r="I268" s="234"/>
      <c r="J268" s="39"/>
      <c r="K268" s="39"/>
      <c r="L268" s="43"/>
      <c r="M268" s="235"/>
      <c r="N268" s="236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126</v>
      </c>
      <c r="AU268" s="16" t="s">
        <v>83</v>
      </c>
    </row>
    <row r="269" s="2" customFormat="1" ht="24.15" customHeight="1">
      <c r="A269" s="37"/>
      <c r="B269" s="38"/>
      <c r="C269" s="218" t="s">
        <v>371</v>
      </c>
      <c r="D269" s="218" t="s">
        <v>120</v>
      </c>
      <c r="E269" s="219" t="s">
        <v>372</v>
      </c>
      <c r="F269" s="220" t="s">
        <v>373</v>
      </c>
      <c r="G269" s="221" t="s">
        <v>344</v>
      </c>
      <c r="H269" s="222">
        <v>4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38</v>
      </c>
      <c r="O269" s="90"/>
      <c r="P269" s="228">
        <f>O269*H269</f>
        <v>0</v>
      </c>
      <c r="Q269" s="228">
        <v>0.0017099999999999999</v>
      </c>
      <c r="R269" s="228">
        <f>Q269*H269</f>
        <v>0.0068399999999999997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124</v>
      </c>
      <c r="AT269" s="230" t="s">
        <v>120</v>
      </c>
      <c r="AU269" s="230" t="s">
        <v>83</v>
      </c>
      <c r="AY269" s="16" t="s">
        <v>118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81</v>
      </c>
      <c r="BK269" s="231">
        <f>ROUND(I269*H269,2)</f>
        <v>0</v>
      </c>
      <c r="BL269" s="16" t="s">
        <v>124</v>
      </c>
      <c r="BM269" s="230" t="s">
        <v>374</v>
      </c>
    </row>
    <row r="270" s="2" customFormat="1">
      <c r="A270" s="37"/>
      <c r="B270" s="38"/>
      <c r="C270" s="39"/>
      <c r="D270" s="232" t="s">
        <v>126</v>
      </c>
      <c r="E270" s="39"/>
      <c r="F270" s="233" t="s">
        <v>375</v>
      </c>
      <c r="G270" s="39"/>
      <c r="H270" s="39"/>
      <c r="I270" s="234"/>
      <c r="J270" s="39"/>
      <c r="K270" s="39"/>
      <c r="L270" s="43"/>
      <c r="M270" s="235"/>
      <c r="N270" s="236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126</v>
      </c>
      <c r="AU270" s="16" t="s">
        <v>83</v>
      </c>
    </row>
    <row r="271" s="2" customFormat="1" ht="24.15" customHeight="1">
      <c r="A271" s="37"/>
      <c r="B271" s="38"/>
      <c r="C271" s="259" t="s">
        <v>376</v>
      </c>
      <c r="D271" s="259" t="s">
        <v>263</v>
      </c>
      <c r="E271" s="260" t="s">
        <v>377</v>
      </c>
      <c r="F271" s="261" t="s">
        <v>378</v>
      </c>
      <c r="G271" s="262" t="s">
        <v>344</v>
      </c>
      <c r="H271" s="263">
        <v>4</v>
      </c>
      <c r="I271" s="264"/>
      <c r="J271" s="265">
        <f>ROUND(I271*H271,2)</f>
        <v>0</v>
      </c>
      <c r="K271" s="266"/>
      <c r="L271" s="267"/>
      <c r="M271" s="268" t="s">
        <v>1</v>
      </c>
      <c r="N271" s="269" t="s">
        <v>38</v>
      </c>
      <c r="O271" s="90"/>
      <c r="P271" s="228">
        <f>O271*H271</f>
        <v>0</v>
      </c>
      <c r="Q271" s="228">
        <v>0.0149</v>
      </c>
      <c r="R271" s="228">
        <f>Q271*H271</f>
        <v>0.0596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169</v>
      </c>
      <c r="AT271" s="230" t="s">
        <v>263</v>
      </c>
      <c r="AU271" s="230" t="s">
        <v>83</v>
      </c>
      <c r="AY271" s="16" t="s">
        <v>118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81</v>
      </c>
      <c r="BK271" s="231">
        <f>ROUND(I271*H271,2)</f>
        <v>0</v>
      </c>
      <c r="BL271" s="16" t="s">
        <v>124</v>
      </c>
      <c r="BM271" s="230" t="s">
        <v>379</v>
      </c>
    </row>
    <row r="272" s="2" customFormat="1">
      <c r="A272" s="37"/>
      <c r="B272" s="38"/>
      <c r="C272" s="39"/>
      <c r="D272" s="232" t="s">
        <v>126</v>
      </c>
      <c r="E272" s="39"/>
      <c r="F272" s="233" t="s">
        <v>378</v>
      </c>
      <c r="G272" s="39"/>
      <c r="H272" s="39"/>
      <c r="I272" s="234"/>
      <c r="J272" s="39"/>
      <c r="K272" s="39"/>
      <c r="L272" s="43"/>
      <c r="M272" s="235"/>
      <c r="N272" s="236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126</v>
      </c>
      <c r="AU272" s="16" t="s">
        <v>83</v>
      </c>
    </row>
    <row r="273" s="2" customFormat="1" ht="24.15" customHeight="1">
      <c r="A273" s="37"/>
      <c r="B273" s="38"/>
      <c r="C273" s="218" t="s">
        <v>380</v>
      </c>
      <c r="D273" s="218" t="s">
        <v>120</v>
      </c>
      <c r="E273" s="219" t="s">
        <v>381</v>
      </c>
      <c r="F273" s="220" t="s">
        <v>382</v>
      </c>
      <c r="G273" s="221" t="s">
        <v>165</v>
      </c>
      <c r="H273" s="222">
        <v>93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38</v>
      </c>
      <c r="O273" s="90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124</v>
      </c>
      <c r="AT273" s="230" t="s">
        <v>120</v>
      </c>
      <c r="AU273" s="230" t="s">
        <v>83</v>
      </c>
      <c r="AY273" s="16" t="s">
        <v>118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81</v>
      </c>
      <c r="BK273" s="231">
        <f>ROUND(I273*H273,2)</f>
        <v>0</v>
      </c>
      <c r="BL273" s="16" t="s">
        <v>124</v>
      </c>
      <c r="BM273" s="230" t="s">
        <v>383</v>
      </c>
    </row>
    <row r="274" s="2" customFormat="1">
      <c r="A274" s="37"/>
      <c r="B274" s="38"/>
      <c r="C274" s="39"/>
      <c r="D274" s="232" t="s">
        <v>126</v>
      </c>
      <c r="E274" s="39"/>
      <c r="F274" s="233" t="s">
        <v>384</v>
      </c>
      <c r="G274" s="39"/>
      <c r="H274" s="39"/>
      <c r="I274" s="234"/>
      <c r="J274" s="39"/>
      <c r="K274" s="39"/>
      <c r="L274" s="43"/>
      <c r="M274" s="235"/>
      <c r="N274" s="236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126</v>
      </c>
      <c r="AU274" s="16" t="s">
        <v>83</v>
      </c>
    </row>
    <row r="275" s="2" customFormat="1" ht="16.5" customHeight="1">
      <c r="A275" s="37"/>
      <c r="B275" s="38"/>
      <c r="C275" s="259" t="s">
        <v>385</v>
      </c>
      <c r="D275" s="259" t="s">
        <v>263</v>
      </c>
      <c r="E275" s="260" t="s">
        <v>386</v>
      </c>
      <c r="F275" s="261" t="s">
        <v>387</v>
      </c>
      <c r="G275" s="262" t="s">
        <v>165</v>
      </c>
      <c r="H275" s="263">
        <v>95.790000000000006</v>
      </c>
      <c r="I275" s="264"/>
      <c r="J275" s="265">
        <f>ROUND(I275*H275,2)</f>
        <v>0</v>
      </c>
      <c r="K275" s="266"/>
      <c r="L275" s="267"/>
      <c r="M275" s="268" t="s">
        <v>1</v>
      </c>
      <c r="N275" s="269" t="s">
        <v>38</v>
      </c>
      <c r="O275" s="90"/>
      <c r="P275" s="228">
        <f>O275*H275</f>
        <v>0</v>
      </c>
      <c r="Q275" s="228">
        <v>0.00027999999999999998</v>
      </c>
      <c r="R275" s="228">
        <f>Q275*H275</f>
        <v>0.0268212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169</v>
      </c>
      <c r="AT275" s="230" t="s">
        <v>263</v>
      </c>
      <c r="AU275" s="230" t="s">
        <v>83</v>
      </c>
      <c r="AY275" s="16" t="s">
        <v>118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81</v>
      </c>
      <c r="BK275" s="231">
        <f>ROUND(I275*H275,2)</f>
        <v>0</v>
      </c>
      <c r="BL275" s="16" t="s">
        <v>124</v>
      </c>
      <c r="BM275" s="230" t="s">
        <v>388</v>
      </c>
    </row>
    <row r="276" s="2" customFormat="1">
      <c r="A276" s="37"/>
      <c r="B276" s="38"/>
      <c r="C276" s="39"/>
      <c r="D276" s="232" t="s">
        <v>126</v>
      </c>
      <c r="E276" s="39"/>
      <c r="F276" s="233" t="s">
        <v>389</v>
      </c>
      <c r="G276" s="39"/>
      <c r="H276" s="39"/>
      <c r="I276" s="234"/>
      <c r="J276" s="39"/>
      <c r="K276" s="39"/>
      <c r="L276" s="43"/>
      <c r="M276" s="235"/>
      <c r="N276" s="236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126</v>
      </c>
      <c r="AU276" s="16" t="s">
        <v>83</v>
      </c>
    </row>
    <row r="277" s="13" customFormat="1">
      <c r="A277" s="13"/>
      <c r="B277" s="237"/>
      <c r="C277" s="238"/>
      <c r="D277" s="232" t="s">
        <v>128</v>
      </c>
      <c r="E277" s="239" t="s">
        <v>1</v>
      </c>
      <c r="F277" s="240" t="s">
        <v>390</v>
      </c>
      <c r="G277" s="238"/>
      <c r="H277" s="241">
        <v>95.790000000000006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128</v>
      </c>
      <c r="AU277" s="247" t="s">
        <v>83</v>
      </c>
      <c r="AV277" s="13" t="s">
        <v>83</v>
      </c>
      <c r="AW277" s="13" t="s">
        <v>30</v>
      </c>
      <c r="AX277" s="13" t="s">
        <v>81</v>
      </c>
      <c r="AY277" s="247" t="s">
        <v>118</v>
      </c>
    </row>
    <row r="278" s="2" customFormat="1" ht="24.15" customHeight="1">
      <c r="A278" s="37"/>
      <c r="B278" s="38"/>
      <c r="C278" s="218" t="s">
        <v>391</v>
      </c>
      <c r="D278" s="218" t="s">
        <v>120</v>
      </c>
      <c r="E278" s="219" t="s">
        <v>392</v>
      </c>
      <c r="F278" s="220" t="s">
        <v>393</v>
      </c>
      <c r="G278" s="221" t="s">
        <v>165</v>
      </c>
      <c r="H278" s="222">
        <v>57.5</v>
      </c>
      <c r="I278" s="223"/>
      <c r="J278" s="224">
        <f>ROUND(I278*H278,2)</f>
        <v>0</v>
      </c>
      <c r="K278" s="225"/>
      <c r="L278" s="43"/>
      <c r="M278" s="226" t="s">
        <v>1</v>
      </c>
      <c r="N278" s="227" t="s">
        <v>38</v>
      </c>
      <c r="O278" s="90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124</v>
      </c>
      <c r="AT278" s="230" t="s">
        <v>120</v>
      </c>
      <c r="AU278" s="230" t="s">
        <v>83</v>
      </c>
      <c r="AY278" s="16" t="s">
        <v>118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81</v>
      </c>
      <c r="BK278" s="231">
        <f>ROUND(I278*H278,2)</f>
        <v>0</v>
      </c>
      <c r="BL278" s="16" t="s">
        <v>124</v>
      </c>
      <c r="BM278" s="230" t="s">
        <v>394</v>
      </c>
    </row>
    <row r="279" s="2" customFormat="1">
      <c r="A279" s="37"/>
      <c r="B279" s="38"/>
      <c r="C279" s="39"/>
      <c r="D279" s="232" t="s">
        <v>126</v>
      </c>
      <c r="E279" s="39"/>
      <c r="F279" s="233" t="s">
        <v>395</v>
      </c>
      <c r="G279" s="39"/>
      <c r="H279" s="39"/>
      <c r="I279" s="234"/>
      <c r="J279" s="39"/>
      <c r="K279" s="39"/>
      <c r="L279" s="43"/>
      <c r="M279" s="235"/>
      <c r="N279" s="236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126</v>
      </c>
      <c r="AU279" s="16" t="s">
        <v>83</v>
      </c>
    </row>
    <row r="280" s="2" customFormat="1" ht="21.75" customHeight="1">
      <c r="A280" s="37"/>
      <c r="B280" s="38"/>
      <c r="C280" s="259" t="s">
        <v>396</v>
      </c>
      <c r="D280" s="259" t="s">
        <v>263</v>
      </c>
      <c r="E280" s="260" t="s">
        <v>397</v>
      </c>
      <c r="F280" s="261" t="s">
        <v>398</v>
      </c>
      <c r="G280" s="262" t="s">
        <v>165</v>
      </c>
      <c r="H280" s="263">
        <v>58.363</v>
      </c>
      <c r="I280" s="264"/>
      <c r="J280" s="265">
        <f>ROUND(I280*H280,2)</f>
        <v>0</v>
      </c>
      <c r="K280" s="266"/>
      <c r="L280" s="267"/>
      <c r="M280" s="268" t="s">
        <v>1</v>
      </c>
      <c r="N280" s="269" t="s">
        <v>38</v>
      </c>
      <c r="O280" s="90"/>
      <c r="P280" s="228">
        <f>O280*H280</f>
        <v>0</v>
      </c>
      <c r="Q280" s="228">
        <v>0.00042999999999999999</v>
      </c>
      <c r="R280" s="228">
        <f>Q280*H280</f>
        <v>0.025096089999999998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169</v>
      </c>
      <c r="AT280" s="230" t="s">
        <v>263</v>
      </c>
      <c r="AU280" s="230" t="s">
        <v>83</v>
      </c>
      <c r="AY280" s="16" t="s">
        <v>118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81</v>
      </c>
      <c r="BK280" s="231">
        <f>ROUND(I280*H280,2)</f>
        <v>0</v>
      </c>
      <c r="BL280" s="16" t="s">
        <v>124</v>
      </c>
      <c r="BM280" s="230" t="s">
        <v>399</v>
      </c>
    </row>
    <row r="281" s="2" customFormat="1">
      <c r="A281" s="37"/>
      <c r="B281" s="38"/>
      <c r="C281" s="39"/>
      <c r="D281" s="232" t="s">
        <v>126</v>
      </c>
      <c r="E281" s="39"/>
      <c r="F281" s="233" t="s">
        <v>400</v>
      </c>
      <c r="G281" s="39"/>
      <c r="H281" s="39"/>
      <c r="I281" s="234"/>
      <c r="J281" s="39"/>
      <c r="K281" s="39"/>
      <c r="L281" s="43"/>
      <c r="M281" s="235"/>
      <c r="N281" s="236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126</v>
      </c>
      <c r="AU281" s="16" t="s">
        <v>83</v>
      </c>
    </row>
    <row r="282" s="13" customFormat="1">
      <c r="A282" s="13"/>
      <c r="B282" s="237"/>
      <c r="C282" s="238"/>
      <c r="D282" s="232" t="s">
        <v>128</v>
      </c>
      <c r="E282" s="239" t="s">
        <v>1</v>
      </c>
      <c r="F282" s="240" t="s">
        <v>401</v>
      </c>
      <c r="G282" s="238"/>
      <c r="H282" s="241">
        <v>57.5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128</v>
      </c>
      <c r="AU282" s="247" t="s">
        <v>83</v>
      </c>
      <c r="AV282" s="13" t="s">
        <v>83</v>
      </c>
      <c r="AW282" s="13" t="s">
        <v>30</v>
      </c>
      <c r="AX282" s="13" t="s">
        <v>81</v>
      </c>
      <c r="AY282" s="247" t="s">
        <v>118</v>
      </c>
    </row>
    <row r="283" s="13" customFormat="1">
      <c r="A283" s="13"/>
      <c r="B283" s="237"/>
      <c r="C283" s="238"/>
      <c r="D283" s="232" t="s">
        <v>128</v>
      </c>
      <c r="E283" s="238"/>
      <c r="F283" s="240" t="s">
        <v>402</v>
      </c>
      <c r="G283" s="238"/>
      <c r="H283" s="241">
        <v>58.363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128</v>
      </c>
      <c r="AU283" s="247" t="s">
        <v>83</v>
      </c>
      <c r="AV283" s="13" t="s">
        <v>83</v>
      </c>
      <c r="AW283" s="13" t="s">
        <v>4</v>
      </c>
      <c r="AX283" s="13" t="s">
        <v>81</v>
      </c>
      <c r="AY283" s="247" t="s">
        <v>118</v>
      </c>
    </row>
    <row r="284" s="2" customFormat="1" ht="24.15" customHeight="1">
      <c r="A284" s="37"/>
      <c r="B284" s="38"/>
      <c r="C284" s="218" t="s">
        <v>403</v>
      </c>
      <c r="D284" s="218" t="s">
        <v>120</v>
      </c>
      <c r="E284" s="219" t="s">
        <v>404</v>
      </c>
      <c r="F284" s="220" t="s">
        <v>405</v>
      </c>
      <c r="G284" s="221" t="s">
        <v>165</v>
      </c>
      <c r="H284" s="222">
        <v>300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38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124</v>
      </c>
      <c r="AT284" s="230" t="s">
        <v>120</v>
      </c>
      <c r="AU284" s="230" t="s">
        <v>83</v>
      </c>
      <c r="AY284" s="16" t="s">
        <v>118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81</v>
      </c>
      <c r="BK284" s="231">
        <f>ROUND(I284*H284,2)</f>
        <v>0</v>
      </c>
      <c r="BL284" s="16" t="s">
        <v>124</v>
      </c>
      <c r="BM284" s="230" t="s">
        <v>406</v>
      </c>
    </row>
    <row r="285" s="2" customFormat="1">
      <c r="A285" s="37"/>
      <c r="B285" s="38"/>
      <c r="C285" s="39"/>
      <c r="D285" s="232" t="s">
        <v>126</v>
      </c>
      <c r="E285" s="39"/>
      <c r="F285" s="233" t="s">
        <v>407</v>
      </c>
      <c r="G285" s="39"/>
      <c r="H285" s="39"/>
      <c r="I285" s="234"/>
      <c r="J285" s="39"/>
      <c r="K285" s="39"/>
      <c r="L285" s="43"/>
      <c r="M285" s="235"/>
      <c r="N285" s="236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126</v>
      </c>
      <c r="AU285" s="16" t="s">
        <v>83</v>
      </c>
    </row>
    <row r="286" s="2" customFormat="1" ht="16.5" customHeight="1">
      <c r="A286" s="37"/>
      <c r="B286" s="38"/>
      <c r="C286" s="259" t="s">
        <v>408</v>
      </c>
      <c r="D286" s="259" t="s">
        <v>263</v>
      </c>
      <c r="E286" s="260" t="s">
        <v>409</v>
      </c>
      <c r="F286" s="261" t="s">
        <v>410</v>
      </c>
      <c r="G286" s="262" t="s">
        <v>165</v>
      </c>
      <c r="H286" s="263">
        <v>309</v>
      </c>
      <c r="I286" s="264"/>
      <c r="J286" s="265">
        <f>ROUND(I286*H286,2)</f>
        <v>0</v>
      </c>
      <c r="K286" s="266"/>
      <c r="L286" s="267"/>
      <c r="M286" s="268" t="s">
        <v>1</v>
      </c>
      <c r="N286" s="269" t="s">
        <v>38</v>
      </c>
      <c r="O286" s="90"/>
      <c r="P286" s="228">
        <f>O286*H286</f>
        <v>0</v>
      </c>
      <c r="Q286" s="228">
        <v>0.00018000000000000001</v>
      </c>
      <c r="R286" s="228">
        <f>Q286*H286</f>
        <v>0.055620000000000003</v>
      </c>
      <c r="S286" s="228">
        <v>0</v>
      </c>
      <c r="T286" s="22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169</v>
      </c>
      <c r="AT286" s="230" t="s">
        <v>263</v>
      </c>
      <c r="AU286" s="230" t="s">
        <v>83</v>
      </c>
      <c r="AY286" s="16" t="s">
        <v>118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81</v>
      </c>
      <c r="BK286" s="231">
        <f>ROUND(I286*H286,2)</f>
        <v>0</v>
      </c>
      <c r="BL286" s="16" t="s">
        <v>124</v>
      </c>
      <c r="BM286" s="230" t="s">
        <v>411</v>
      </c>
    </row>
    <row r="287" s="2" customFormat="1">
      <c r="A287" s="37"/>
      <c r="B287" s="38"/>
      <c r="C287" s="39"/>
      <c r="D287" s="232" t="s">
        <v>126</v>
      </c>
      <c r="E287" s="39"/>
      <c r="F287" s="233" t="s">
        <v>412</v>
      </c>
      <c r="G287" s="39"/>
      <c r="H287" s="39"/>
      <c r="I287" s="234"/>
      <c r="J287" s="39"/>
      <c r="K287" s="39"/>
      <c r="L287" s="43"/>
      <c r="M287" s="235"/>
      <c r="N287" s="236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126</v>
      </c>
      <c r="AU287" s="16" t="s">
        <v>83</v>
      </c>
    </row>
    <row r="288" s="13" customFormat="1">
      <c r="A288" s="13"/>
      <c r="B288" s="237"/>
      <c r="C288" s="238"/>
      <c r="D288" s="232" t="s">
        <v>128</v>
      </c>
      <c r="E288" s="239" t="s">
        <v>1</v>
      </c>
      <c r="F288" s="240" t="s">
        <v>413</v>
      </c>
      <c r="G288" s="238"/>
      <c r="H288" s="241">
        <v>309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128</v>
      </c>
      <c r="AU288" s="247" t="s">
        <v>83</v>
      </c>
      <c r="AV288" s="13" t="s">
        <v>83</v>
      </c>
      <c r="AW288" s="13" t="s">
        <v>30</v>
      </c>
      <c r="AX288" s="13" t="s">
        <v>81</v>
      </c>
      <c r="AY288" s="247" t="s">
        <v>118</v>
      </c>
    </row>
    <row r="289" s="2" customFormat="1" ht="24.15" customHeight="1">
      <c r="A289" s="37"/>
      <c r="B289" s="38"/>
      <c r="C289" s="218" t="s">
        <v>414</v>
      </c>
      <c r="D289" s="218" t="s">
        <v>120</v>
      </c>
      <c r="E289" s="219" t="s">
        <v>415</v>
      </c>
      <c r="F289" s="220" t="s">
        <v>416</v>
      </c>
      <c r="G289" s="221" t="s">
        <v>344</v>
      </c>
      <c r="H289" s="222">
        <v>36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38</v>
      </c>
      <c r="O289" s="90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124</v>
      </c>
      <c r="AT289" s="230" t="s">
        <v>120</v>
      </c>
      <c r="AU289" s="230" t="s">
        <v>83</v>
      </c>
      <c r="AY289" s="16" t="s">
        <v>118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81</v>
      </c>
      <c r="BK289" s="231">
        <f>ROUND(I289*H289,2)</f>
        <v>0</v>
      </c>
      <c r="BL289" s="16" t="s">
        <v>124</v>
      </c>
      <c r="BM289" s="230" t="s">
        <v>417</v>
      </c>
    </row>
    <row r="290" s="2" customFormat="1">
      <c r="A290" s="37"/>
      <c r="B290" s="38"/>
      <c r="C290" s="39"/>
      <c r="D290" s="232" t="s">
        <v>126</v>
      </c>
      <c r="E290" s="39"/>
      <c r="F290" s="233" t="s">
        <v>418</v>
      </c>
      <c r="G290" s="39"/>
      <c r="H290" s="39"/>
      <c r="I290" s="234"/>
      <c r="J290" s="39"/>
      <c r="K290" s="39"/>
      <c r="L290" s="43"/>
      <c r="M290" s="235"/>
      <c r="N290" s="236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126</v>
      </c>
      <c r="AU290" s="16" t="s">
        <v>83</v>
      </c>
    </row>
    <row r="291" s="2" customFormat="1" ht="16.5" customHeight="1">
      <c r="A291" s="37"/>
      <c r="B291" s="38"/>
      <c r="C291" s="259" t="s">
        <v>419</v>
      </c>
      <c r="D291" s="259" t="s">
        <v>263</v>
      </c>
      <c r="E291" s="260" t="s">
        <v>420</v>
      </c>
      <c r="F291" s="261" t="s">
        <v>421</v>
      </c>
      <c r="G291" s="262" t="s">
        <v>344</v>
      </c>
      <c r="H291" s="263">
        <v>18</v>
      </c>
      <c r="I291" s="264"/>
      <c r="J291" s="265">
        <f>ROUND(I291*H291,2)</f>
        <v>0</v>
      </c>
      <c r="K291" s="266"/>
      <c r="L291" s="267"/>
      <c r="M291" s="268" t="s">
        <v>1</v>
      </c>
      <c r="N291" s="269" t="s">
        <v>38</v>
      </c>
      <c r="O291" s="90"/>
      <c r="P291" s="228">
        <f>O291*H291</f>
        <v>0</v>
      </c>
      <c r="Q291" s="228">
        <v>5.0000000000000002E-05</v>
      </c>
      <c r="R291" s="228">
        <f>Q291*H291</f>
        <v>0.00090000000000000008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169</v>
      </c>
      <c r="AT291" s="230" t="s">
        <v>263</v>
      </c>
      <c r="AU291" s="230" t="s">
        <v>83</v>
      </c>
      <c r="AY291" s="16" t="s">
        <v>118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81</v>
      </c>
      <c r="BK291" s="231">
        <f>ROUND(I291*H291,2)</f>
        <v>0</v>
      </c>
      <c r="BL291" s="16" t="s">
        <v>124</v>
      </c>
      <c r="BM291" s="230" t="s">
        <v>422</v>
      </c>
    </row>
    <row r="292" s="2" customFormat="1">
      <c r="A292" s="37"/>
      <c r="B292" s="38"/>
      <c r="C292" s="39"/>
      <c r="D292" s="232" t="s">
        <v>126</v>
      </c>
      <c r="E292" s="39"/>
      <c r="F292" s="233" t="s">
        <v>421</v>
      </c>
      <c r="G292" s="39"/>
      <c r="H292" s="39"/>
      <c r="I292" s="234"/>
      <c r="J292" s="39"/>
      <c r="K292" s="39"/>
      <c r="L292" s="43"/>
      <c r="M292" s="235"/>
      <c r="N292" s="236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126</v>
      </c>
      <c r="AU292" s="16" t="s">
        <v>83</v>
      </c>
    </row>
    <row r="293" s="2" customFormat="1" ht="16.5" customHeight="1">
      <c r="A293" s="37"/>
      <c r="B293" s="38"/>
      <c r="C293" s="259" t="s">
        <v>423</v>
      </c>
      <c r="D293" s="259" t="s">
        <v>263</v>
      </c>
      <c r="E293" s="260" t="s">
        <v>424</v>
      </c>
      <c r="F293" s="261" t="s">
        <v>425</v>
      </c>
      <c r="G293" s="262" t="s">
        <v>344</v>
      </c>
      <c r="H293" s="263">
        <v>18</v>
      </c>
      <c r="I293" s="264"/>
      <c r="J293" s="265">
        <f>ROUND(I293*H293,2)</f>
        <v>0</v>
      </c>
      <c r="K293" s="266"/>
      <c r="L293" s="267"/>
      <c r="M293" s="268" t="s">
        <v>1</v>
      </c>
      <c r="N293" s="269" t="s">
        <v>38</v>
      </c>
      <c r="O293" s="90"/>
      <c r="P293" s="228">
        <f>O293*H293</f>
        <v>0</v>
      </c>
      <c r="Q293" s="228">
        <v>0.00017000000000000001</v>
      </c>
      <c r="R293" s="228">
        <f>Q293*H293</f>
        <v>0.0030600000000000002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169</v>
      </c>
      <c r="AT293" s="230" t="s">
        <v>263</v>
      </c>
      <c r="AU293" s="230" t="s">
        <v>83</v>
      </c>
      <c r="AY293" s="16" t="s">
        <v>118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81</v>
      </c>
      <c r="BK293" s="231">
        <f>ROUND(I293*H293,2)</f>
        <v>0</v>
      </c>
      <c r="BL293" s="16" t="s">
        <v>124</v>
      </c>
      <c r="BM293" s="230" t="s">
        <v>426</v>
      </c>
    </row>
    <row r="294" s="2" customFormat="1">
      <c r="A294" s="37"/>
      <c r="B294" s="38"/>
      <c r="C294" s="39"/>
      <c r="D294" s="232" t="s">
        <v>126</v>
      </c>
      <c r="E294" s="39"/>
      <c r="F294" s="233" t="s">
        <v>425</v>
      </c>
      <c r="G294" s="39"/>
      <c r="H294" s="39"/>
      <c r="I294" s="234"/>
      <c r="J294" s="39"/>
      <c r="K294" s="39"/>
      <c r="L294" s="43"/>
      <c r="M294" s="235"/>
      <c r="N294" s="236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126</v>
      </c>
      <c r="AU294" s="16" t="s">
        <v>83</v>
      </c>
    </row>
    <row r="295" s="2" customFormat="1" ht="16.5" customHeight="1">
      <c r="A295" s="37"/>
      <c r="B295" s="38"/>
      <c r="C295" s="259" t="s">
        <v>427</v>
      </c>
      <c r="D295" s="259" t="s">
        <v>263</v>
      </c>
      <c r="E295" s="260" t="s">
        <v>428</v>
      </c>
      <c r="F295" s="261" t="s">
        <v>429</v>
      </c>
      <c r="G295" s="262" t="s">
        <v>344</v>
      </c>
      <c r="H295" s="263">
        <v>18</v>
      </c>
      <c r="I295" s="264"/>
      <c r="J295" s="265">
        <f>ROUND(I295*H295,2)</f>
        <v>0</v>
      </c>
      <c r="K295" s="266"/>
      <c r="L295" s="267"/>
      <c r="M295" s="268" t="s">
        <v>1</v>
      </c>
      <c r="N295" s="269" t="s">
        <v>38</v>
      </c>
      <c r="O295" s="90"/>
      <c r="P295" s="228">
        <f>O295*H295</f>
        <v>0</v>
      </c>
      <c r="Q295" s="228">
        <v>0.00035</v>
      </c>
      <c r="R295" s="228">
        <f>Q295*H295</f>
        <v>0.0063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169</v>
      </c>
      <c r="AT295" s="230" t="s">
        <v>263</v>
      </c>
      <c r="AU295" s="230" t="s">
        <v>83</v>
      </c>
      <c r="AY295" s="16" t="s">
        <v>118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81</v>
      </c>
      <c r="BK295" s="231">
        <f>ROUND(I295*H295,2)</f>
        <v>0</v>
      </c>
      <c r="BL295" s="16" t="s">
        <v>124</v>
      </c>
      <c r="BM295" s="230" t="s">
        <v>430</v>
      </c>
    </row>
    <row r="296" s="2" customFormat="1">
      <c r="A296" s="37"/>
      <c r="B296" s="38"/>
      <c r="C296" s="39"/>
      <c r="D296" s="232" t="s">
        <v>126</v>
      </c>
      <c r="E296" s="39"/>
      <c r="F296" s="233" t="s">
        <v>429</v>
      </c>
      <c r="G296" s="39"/>
      <c r="H296" s="39"/>
      <c r="I296" s="234"/>
      <c r="J296" s="39"/>
      <c r="K296" s="39"/>
      <c r="L296" s="43"/>
      <c r="M296" s="235"/>
      <c r="N296" s="236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126</v>
      </c>
      <c r="AU296" s="16" t="s">
        <v>83</v>
      </c>
    </row>
    <row r="297" s="2" customFormat="1" ht="24.15" customHeight="1">
      <c r="A297" s="37"/>
      <c r="B297" s="38"/>
      <c r="C297" s="218" t="s">
        <v>431</v>
      </c>
      <c r="D297" s="218" t="s">
        <v>120</v>
      </c>
      <c r="E297" s="219" t="s">
        <v>432</v>
      </c>
      <c r="F297" s="220" t="s">
        <v>433</v>
      </c>
      <c r="G297" s="221" t="s">
        <v>344</v>
      </c>
      <c r="H297" s="222">
        <v>18</v>
      </c>
      <c r="I297" s="223"/>
      <c r="J297" s="224">
        <f>ROUND(I297*H297,2)</f>
        <v>0</v>
      </c>
      <c r="K297" s="225"/>
      <c r="L297" s="43"/>
      <c r="M297" s="226" t="s">
        <v>1</v>
      </c>
      <c r="N297" s="227" t="s">
        <v>38</v>
      </c>
      <c r="O297" s="90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124</v>
      </c>
      <c r="AT297" s="230" t="s">
        <v>120</v>
      </c>
      <c r="AU297" s="230" t="s">
        <v>83</v>
      </c>
      <c r="AY297" s="16" t="s">
        <v>118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81</v>
      </c>
      <c r="BK297" s="231">
        <f>ROUND(I297*H297,2)</f>
        <v>0</v>
      </c>
      <c r="BL297" s="16" t="s">
        <v>124</v>
      </c>
      <c r="BM297" s="230" t="s">
        <v>434</v>
      </c>
    </row>
    <row r="298" s="2" customFormat="1">
      <c r="A298" s="37"/>
      <c r="B298" s="38"/>
      <c r="C298" s="39"/>
      <c r="D298" s="232" t="s">
        <v>126</v>
      </c>
      <c r="E298" s="39"/>
      <c r="F298" s="233" t="s">
        <v>435</v>
      </c>
      <c r="G298" s="39"/>
      <c r="H298" s="39"/>
      <c r="I298" s="234"/>
      <c r="J298" s="39"/>
      <c r="K298" s="39"/>
      <c r="L298" s="43"/>
      <c r="M298" s="235"/>
      <c r="N298" s="236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126</v>
      </c>
      <c r="AU298" s="16" t="s">
        <v>83</v>
      </c>
    </row>
    <row r="299" s="2" customFormat="1" ht="21.75" customHeight="1">
      <c r="A299" s="37"/>
      <c r="B299" s="38"/>
      <c r="C299" s="259" t="s">
        <v>436</v>
      </c>
      <c r="D299" s="259" t="s">
        <v>263</v>
      </c>
      <c r="E299" s="260" t="s">
        <v>437</v>
      </c>
      <c r="F299" s="261" t="s">
        <v>438</v>
      </c>
      <c r="G299" s="262" t="s">
        <v>344</v>
      </c>
      <c r="H299" s="263">
        <v>9</v>
      </c>
      <c r="I299" s="264"/>
      <c r="J299" s="265">
        <f>ROUND(I299*H299,2)</f>
        <v>0</v>
      </c>
      <c r="K299" s="266"/>
      <c r="L299" s="267"/>
      <c r="M299" s="268" t="s">
        <v>1</v>
      </c>
      <c r="N299" s="269" t="s">
        <v>38</v>
      </c>
      <c r="O299" s="90"/>
      <c r="P299" s="228">
        <f>O299*H299</f>
        <v>0</v>
      </c>
      <c r="Q299" s="228">
        <v>0.00010000000000000001</v>
      </c>
      <c r="R299" s="228">
        <f>Q299*H299</f>
        <v>0.00090000000000000008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169</v>
      </c>
      <c r="AT299" s="230" t="s">
        <v>263</v>
      </c>
      <c r="AU299" s="230" t="s">
        <v>83</v>
      </c>
      <c r="AY299" s="16" t="s">
        <v>118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81</v>
      </c>
      <c r="BK299" s="231">
        <f>ROUND(I299*H299,2)</f>
        <v>0</v>
      </c>
      <c r="BL299" s="16" t="s">
        <v>124</v>
      </c>
      <c r="BM299" s="230" t="s">
        <v>439</v>
      </c>
    </row>
    <row r="300" s="2" customFormat="1">
      <c r="A300" s="37"/>
      <c r="B300" s="38"/>
      <c r="C300" s="39"/>
      <c r="D300" s="232" t="s">
        <v>126</v>
      </c>
      <c r="E300" s="39"/>
      <c r="F300" s="233" t="s">
        <v>440</v>
      </c>
      <c r="G300" s="39"/>
      <c r="H300" s="39"/>
      <c r="I300" s="234"/>
      <c r="J300" s="39"/>
      <c r="K300" s="39"/>
      <c r="L300" s="43"/>
      <c r="M300" s="235"/>
      <c r="N300" s="236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126</v>
      </c>
      <c r="AU300" s="16" t="s">
        <v>83</v>
      </c>
    </row>
    <row r="301" s="2" customFormat="1" ht="21.75" customHeight="1">
      <c r="A301" s="37"/>
      <c r="B301" s="38"/>
      <c r="C301" s="259" t="s">
        <v>441</v>
      </c>
      <c r="D301" s="259" t="s">
        <v>263</v>
      </c>
      <c r="E301" s="260" t="s">
        <v>442</v>
      </c>
      <c r="F301" s="261" t="s">
        <v>443</v>
      </c>
      <c r="G301" s="262" t="s">
        <v>344</v>
      </c>
      <c r="H301" s="263">
        <v>9</v>
      </c>
      <c r="I301" s="264"/>
      <c r="J301" s="265">
        <f>ROUND(I301*H301,2)</f>
        <v>0</v>
      </c>
      <c r="K301" s="266"/>
      <c r="L301" s="267"/>
      <c r="M301" s="268" t="s">
        <v>1</v>
      </c>
      <c r="N301" s="269" t="s">
        <v>38</v>
      </c>
      <c r="O301" s="90"/>
      <c r="P301" s="228">
        <f>O301*H301</f>
        <v>0</v>
      </c>
      <c r="Q301" s="228">
        <v>0.00018000000000000001</v>
      </c>
      <c r="R301" s="228">
        <f>Q301*H301</f>
        <v>0.0016200000000000001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169</v>
      </c>
      <c r="AT301" s="230" t="s">
        <v>263</v>
      </c>
      <c r="AU301" s="230" t="s">
        <v>83</v>
      </c>
      <c r="AY301" s="16" t="s">
        <v>118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81</v>
      </c>
      <c r="BK301" s="231">
        <f>ROUND(I301*H301,2)</f>
        <v>0</v>
      </c>
      <c r="BL301" s="16" t="s">
        <v>124</v>
      </c>
      <c r="BM301" s="230" t="s">
        <v>444</v>
      </c>
    </row>
    <row r="302" s="2" customFormat="1">
      <c r="A302" s="37"/>
      <c r="B302" s="38"/>
      <c r="C302" s="39"/>
      <c r="D302" s="232" t="s">
        <v>126</v>
      </c>
      <c r="E302" s="39"/>
      <c r="F302" s="233" t="s">
        <v>445</v>
      </c>
      <c r="G302" s="39"/>
      <c r="H302" s="39"/>
      <c r="I302" s="234"/>
      <c r="J302" s="39"/>
      <c r="K302" s="39"/>
      <c r="L302" s="43"/>
      <c r="M302" s="235"/>
      <c r="N302" s="236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126</v>
      </c>
      <c r="AU302" s="16" t="s">
        <v>83</v>
      </c>
    </row>
    <row r="303" s="2" customFormat="1" ht="16.5" customHeight="1">
      <c r="A303" s="37"/>
      <c r="B303" s="38"/>
      <c r="C303" s="259" t="s">
        <v>446</v>
      </c>
      <c r="D303" s="259" t="s">
        <v>263</v>
      </c>
      <c r="E303" s="260" t="s">
        <v>447</v>
      </c>
      <c r="F303" s="261" t="s">
        <v>448</v>
      </c>
      <c r="G303" s="262" t="s">
        <v>344</v>
      </c>
      <c r="H303" s="263">
        <v>9</v>
      </c>
      <c r="I303" s="264"/>
      <c r="J303" s="265">
        <f>ROUND(I303*H303,2)</f>
        <v>0</v>
      </c>
      <c r="K303" s="266"/>
      <c r="L303" s="267"/>
      <c r="M303" s="268" t="s">
        <v>1</v>
      </c>
      <c r="N303" s="269" t="s">
        <v>38</v>
      </c>
      <c r="O303" s="90"/>
      <c r="P303" s="228">
        <f>O303*H303</f>
        <v>0</v>
      </c>
      <c r="Q303" s="228">
        <v>0.00064999999999999997</v>
      </c>
      <c r="R303" s="228">
        <f>Q303*H303</f>
        <v>0.0058499999999999993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169</v>
      </c>
      <c r="AT303" s="230" t="s">
        <v>263</v>
      </c>
      <c r="AU303" s="230" t="s">
        <v>83</v>
      </c>
      <c r="AY303" s="16" t="s">
        <v>118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81</v>
      </c>
      <c r="BK303" s="231">
        <f>ROUND(I303*H303,2)</f>
        <v>0</v>
      </c>
      <c r="BL303" s="16" t="s">
        <v>124</v>
      </c>
      <c r="BM303" s="230" t="s">
        <v>449</v>
      </c>
    </row>
    <row r="304" s="2" customFormat="1">
      <c r="A304" s="37"/>
      <c r="B304" s="38"/>
      <c r="C304" s="39"/>
      <c r="D304" s="232" t="s">
        <v>126</v>
      </c>
      <c r="E304" s="39"/>
      <c r="F304" s="233" t="s">
        <v>448</v>
      </c>
      <c r="G304" s="39"/>
      <c r="H304" s="39"/>
      <c r="I304" s="234"/>
      <c r="J304" s="39"/>
      <c r="K304" s="39"/>
      <c r="L304" s="43"/>
      <c r="M304" s="235"/>
      <c r="N304" s="236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126</v>
      </c>
      <c r="AU304" s="16" t="s">
        <v>83</v>
      </c>
    </row>
    <row r="305" s="2" customFormat="1" ht="24.15" customHeight="1">
      <c r="A305" s="37"/>
      <c r="B305" s="38"/>
      <c r="C305" s="218" t="s">
        <v>450</v>
      </c>
      <c r="D305" s="218" t="s">
        <v>120</v>
      </c>
      <c r="E305" s="219" t="s">
        <v>451</v>
      </c>
      <c r="F305" s="220" t="s">
        <v>452</v>
      </c>
      <c r="G305" s="221" t="s">
        <v>344</v>
      </c>
      <c r="H305" s="222">
        <v>62</v>
      </c>
      <c r="I305" s="223"/>
      <c r="J305" s="224">
        <f>ROUND(I305*H305,2)</f>
        <v>0</v>
      </c>
      <c r="K305" s="225"/>
      <c r="L305" s="43"/>
      <c r="M305" s="226" t="s">
        <v>1</v>
      </c>
      <c r="N305" s="227" t="s">
        <v>38</v>
      </c>
      <c r="O305" s="90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124</v>
      </c>
      <c r="AT305" s="230" t="s">
        <v>120</v>
      </c>
      <c r="AU305" s="230" t="s">
        <v>83</v>
      </c>
      <c r="AY305" s="16" t="s">
        <v>118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81</v>
      </c>
      <c r="BK305" s="231">
        <f>ROUND(I305*H305,2)</f>
        <v>0</v>
      </c>
      <c r="BL305" s="16" t="s">
        <v>124</v>
      </c>
      <c r="BM305" s="230" t="s">
        <v>453</v>
      </c>
    </row>
    <row r="306" s="2" customFormat="1">
      <c r="A306" s="37"/>
      <c r="B306" s="38"/>
      <c r="C306" s="39"/>
      <c r="D306" s="232" t="s">
        <v>126</v>
      </c>
      <c r="E306" s="39"/>
      <c r="F306" s="233" t="s">
        <v>454</v>
      </c>
      <c r="G306" s="39"/>
      <c r="H306" s="39"/>
      <c r="I306" s="234"/>
      <c r="J306" s="39"/>
      <c r="K306" s="39"/>
      <c r="L306" s="43"/>
      <c r="M306" s="235"/>
      <c r="N306" s="236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126</v>
      </c>
      <c r="AU306" s="16" t="s">
        <v>83</v>
      </c>
    </row>
    <row r="307" s="2" customFormat="1" ht="16.5" customHeight="1">
      <c r="A307" s="37"/>
      <c r="B307" s="38"/>
      <c r="C307" s="259" t="s">
        <v>455</v>
      </c>
      <c r="D307" s="259" t="s">
        <v>263</v>
      </c>
      <c r="E307" s="260" t="s">
        <v>456</v>
      </c>
      <c r="F307" s="261" t="s">
        <v>457</v>
      </c>
      <c r="G307" s="262" t="s">
        <v>344</v>
      </c>
      <c r="H307" s="263">
        <v>8</v>
      </c>
      <c r="I307" s="264"/>
      <c r="J307" s="265">
        <f>ROUND(I307*H307,2)</f>
        <v>0</v>
      </c>
      <c r="K307" s="266"/>
      <c r="L307" s="267"/>
      <c r="M307" s="268" t="s">
        <v>1</v>
      </c>
      <c r="N307" s="269" t="s">
        <v>38</v>
      </c>
      <c r="O307" s="90"/>
      <c r="P307" s="228">
        <f>O307*H307</f>
        <v>0</v>
      </c>
      <c r="Q307" s="228">
        <v>0.00048000000000000001</v>
      </c>
      <c r="R307" s="228">
        <f>Q307*H307</f>
        <v>0.0038400000000000001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169</v>
      </c>
      <c r="AT307" s="230" t="s">
        <v>263</v>
      </c>
      <c r="AU307" s="230" t="s">
        <v>83</v>
      </c>
      <c r="AY307" s="16" t="s">
        <v>118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81</v>
      </c>
      <c r="BK307" s="231">
        <f>ROUND(I307*H307,2)</f>
        <v>0</v>
      </c>
      <c r="BL307" s="16" t="s">
        <v>124</v>
      </c>
      <c r="BM307" s="230" t="s">
        <v>458</v>
      </c>
    </row>
    <row r="308" s="2" customFormat="1">
      <c r="A308" s="37"/>
      <c r="B308" s="38"/>
      <c r="C308" s="39"/>
      <c r="D308" s="232" t="s">
        <v>126</v>
      </c>
      <c r="E308" s="39"/>
      <c r="F308" s="233" t="s">
        <v>457</v>
      </c>
      <c r="G308" s="39"/>
      <c r="H308" s="39"/>
      <c r="I308" s="234"/>
      <c r="J308" s="39"/>
      <c r="K308" s="39"/>
      <c r="L308" s="43"/>
      <c r="M308" s="235"/>
      <c r="N308" s="236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126</v>
      </c>
      <c r="AU308" s="16" t="s">
        <v>83</v>
      </c>
    </row>
    <row r="309" s="2" customFormat="1" ht="16.5" customHeight="1">
      <c r="A309" s="37"/>
      <c r="B309" s="38"/>
      <c r="C309" s="259" t="s">
        <v>459</v>
      </c>
      <c r="D309" s="259" t="s">
        <v>263</v>
      </c>
      <c r="E309" s="260" t="s">
        <v>460</v>
      </c>
      <c r="F309" s="261" t="s">
        <v>461</v>
      </c>
      <c r="G309" s="262" t="s">
        <v>462</v>
      </c>
      <c r="H309" s="263">
        <v>8</v>
      </c>
      <c r="I309" s="264"/>
      <c r="J309" s="265">
        <f>ROUND(I309*H309,2)</f>
        <v>0</v>
      </c>
      <c r="K309" s="266"/>
      <c r="L309" s="267"/>
      <c r="M309" s="268" t="s">
        <v>1</v>
      </c>
      <c r="N309" s="269" t="s">
        <v>38</v>
      </c>
      <c r="O309" s="90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169</v>
      </c>
      <c r="AT309" s="230" t="s">
        <v>263</v>
      </c>
      <c r="AU309" s="230" t="s">
        <v>83</v>
      </c>
      <c r="AY309" s="16" t="s">
        <v>118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81</v>
      </c>
      <c r="BK309" s="231">
        <f>ROUND(I309*H309,2)</f>
        <v>0</v>
      </c>
      <c r="BL309" s="16" t="s">
        <v>124</v>
      </c>
      <c r="BM309" s="230" t="s">
        <v>463</v>
      </c>
    </row>
    <row r="310" s="2" customFormat="1">
      <c r="A310" s="37"/>
      <c r="B310" s="38"/>
      <c r="C310" s="39"/>
      <c r="D310" s="232" t="s">
        <v>126</v>
      </c>
      <c r="E310" s="39"/>
      <c r="F310" s="233" t="s">
        <v>461</v>
      </c>
      <c r="G310" s="39"/>
      <c r="H310" s="39"/>
      <c r="I310" s="234"/>
      <c r="J310" s="39"/>
      <c r="K310" s="39"/>
      <c r="L310" s="43"/>
      <c r="M310" s="235"/>
      <c r="N310" s="236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126</v>
      </c>
      <c r="AU310" s="16" t="s">
        <v>83</v>
      </c>
    </row>
    <row r="311" s="2" customFormat="1" ht="16.5" customHeight="1">
      <c r="A311" s="37"/>
      <c r="B311" s="38"/>
      <c r="C311" s="259" t="s">
        <v>464</v>
      </c>
      <c r="D311" s="259" t="s">
        <v>263</v>
      </c>
      <c r="E311" s="260" t="s">
        <v>465</v>
      </c>
      <c r="F311" s="261" t="s">
        <v>466</v>
      </c>
      <c r="G311" s="262" t="s">
        <v>344</v>
      </c>
      <c r="H311" s="263">
        <v>46</v>
      </c>
      <c r="I311" s="264"/>
      <c r="J311" s="265">
        <f>ROUND(I311*H311,2)</f>
        <v>0</v>
      </c>
      <c r="K311" s="266"/>
      <c r="L311" s="267"/>
      <c r="M311" s="268" t="s">
        <v>1</v>
      </c>
      <c r="N311" s="269" t="s">
        <v>38</v>
      </c>
      <c r="O311" s="90"/>
      <c r="P311" s="228">
        <f>O311*H311</f>
        <v>0</v>
      </c>
      <c r="Q311" s="228">
        <v>0.00038999999999999999</v>
      </c>
      <c r="R311" s="228">
        <f>Q311*H311</f>
        <v>0.017940000000000001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169</v>
      </c>
      <c r="AT311" s="230" t="s">
        <v>263</v>
      </c>
      <c r="AU311" s="230" t="s">
        <v>83</v>
      </c>
      <c r="AY311" s="16" t="s">
        <v>118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81</v>
      </c>
      <c r="BK311" s="231">
        <f>ROUND(I311*H311,2)</f>
        <v>0</v>
      </c>
      <c r="BL311" s="16" t="s">
        <v>124</v>
      </c>
      <c r="BM311" s="230" t="s">
        <v>467</v>
      </c>
    </row>
    <row r="312" s="2" customFormat="1">
      <c r="A312" s="37"/>
      <c r="B312" s="38"/>
      <c r="C312" s="39"/>
      <c r="D312" s="232" t="s">
        <v>126</v>
      </c>
      <c r="E312" s="39"/>
      <c r="F312" s="233" t="s">
        <v>466</v>
      </c>
      <c r="G312" s="39"/>
      <c r="H312" s="39"/>
      <c r="I312" s="234"/>
      <c r="J312" s="39"/>
      <c r="K312" s="39"/>
      <c r="L312" s="43"/>
      <c r="M312" s="235"/>
      <c r="N312" s="236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126</v>
      </c>
      <c r="AU312" s="16" t="s">
        <v>83</v>
      </c>
    </row>
    <row r="313" s="2" customFormat="1" ht="33" customHeight="1">
      <c r="A313" s="37"/>
      <c r="B313" s="38"/>
      <c r="C313" s="218" t="s">
        <v>468</v>
      </c>
      <c r="D313" s="218" t="s">
        <v>120</v>
      </c>
      <c r="E313" s="219" t="s">
        <v>469</v>
      </c>
      <c r="F313" s="220" t="s">
        <v>470</v>
      </c>
      <c r="G313" s="221" t="s">
        <v>344</v>
      </c>
      <c r="H313" s="222">
        <v>27</v>
      </c>
      <c r="I313" s="223"/>
      <c r="J313" s="224">
        <f>ROUND(I313*H313,2)</f>
        <v>0</v>
      </c>
      <c r="K313" s="225"/>
      <c r="L313" s="43"/>
      <c r="M313" s="226" t="s">
        <v>1</v>
      </c>
      <c r="N313" s="227" t="s">
        <v>38</v>
      </c>
      <c r="O313" s="90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0" t="s">
        <v>124</v>
      </c>
      <c r="AT313" s="230" t="s">
        <v>120</v>
      </c>
      <c r="AU313" s="230" t="s">
        <v>83</v>
      </c>
      <c r="AY313" s="16" t="s">
        <v>118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6" t="s">
        <v>81</v>
      </c>
      <c r="BK313" s="231">
        <f>ROUND(I313*H313,2)</f>
        <v>0</v>
      </c>
      <c r="BL313" s="16" t="s">
        <v>124</v>
      </c>
      <c r="BM313" s="230" t="s">
        <v>471</v>
      </c>
    </row>
    <row r="314" s="2" customFormat="1">
      <c r="A314" s="37"/>
      <c r="B314" s="38"/>
      <c r="C314" s="39"/>
      <c r="D314" s="232" t="s">
        <v>126</v>
      </c>
      <c r="E314" s="39"/>
      <c r="F314" s="233" t="s">
        <v>472</v>
      </c>
      <c r="G314" s="39"/>
      <c r="H314" s="39"/>
      <c r="I314" s="234"/>
      <c r="J314" s="39"/>
      <c r="K314" s="39"/>
      <c r="L314" s="43"/>
      <c r="M314" s="235"/>
      <c r="N314" s="236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126</v>
      </c>
      <c r="AU314" s="16" t="s">
        <v>83</v>
      </c>
    </row>
    <row r="315" s="2" customFormat="1" ht="24.15" customHeight="1">
      <c r="A315" s="37"/>
      <c r="B315" s="38"/>
      <c r="C315" s="259" t="s">
        <v>473</v>
      </c>
      <c r="D315" s="259" t="s">
        <v>263</v>
      </c>
      <c r="E315" s="260" t="s">
        <v>474</v>
      </c>
      <c r="F315" s="261" t="s">
        <v>475</v>
      </c>
      <c r="G315" s="262" t="s">
        <v>344</v>
      </c>
      <c r="H315" s="263">
        <v>27</v>
      </c>
      <c r="I315" s="264"/>
      <c r="J315" s="265">
        <f>ROUND(I315*H315,2)</f>
        <v>0</v>
      </c>
      <c r="K315" s="266"/>
      <c r="L315" s="267"/>
      <c r="M315" s="268" t="s">
        <v>1</v>
      </c>
      <c r="N315" s="269" t="s">
        <v>38</v>
      </c>
      <c r="O315" s="90"/>
      <c r="P315" s="228">
        <f>O315*H315</f>
        <v>0</v>
      </c>
      <c r="Q315" s="228">
        <v>0.0028300000000000001</v>
      </c>
      <c r="R315" s="228">
        <f>Q315*H315</f>
        <v>0.076410000000000006</v>
      </c>
      <c r="S315" s="228">
        <v>0</v>
      </c>
      <c r="T315" s="22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0" t="s">
        <v>169</v>
      </c>
      <c r="AT315" s="230" t="s">
        <v>263</v>
      </c>
      <c r="AU315" s="230" t="s">
        <v>83</v>
      </c>
      <c r="AY315" s="16" t="s">
        <v>118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6" t="s">
        <v>81</v>
      </c>
      <c r="BK315" s="231">
        <f>ROUND(I315*H315,2)</f>
        <v>0</v>
      </c>
      <c r="BL315" s="16" t="s">
        <v>124</v>
      </c>
      <c r="BM315" s="230" t="s">
        <v>476</v>
      </c>
    </row>
    <row r="316" s="2" customFormat="1">
      <c r="A316" s="37"/>
      <c r="B316" s="38"/>
      <c r="C316" s="39"/>
      <c r="D316" s="232" t="s">
        <v>126</v>
      </c>
      <c r="E316" s="39"/>
      <c r="F316" s="233" t="s">
        <v>475</v>
      </c>
      <c r="G316" s="39"/>
      <c r="H316" s="39"/>
      <c r="I316" s="234"/>
      <c r="J316" s="39"/>
      <c r="K316" s="39"/>
      <c r="L316" s="43"/>
      <c r="M316" s="235"/>
      <c r="N316" s="236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126</v>
      </c>
      <c r="AU316" s="16" t="s">
        <v>83</v>
      </c>
    </row>
    <row r="317" s="2" customFormat="1" ht="21.75" customHeight="1">
      <c r="A317" s="37"/>
      <c r="B317" s="38"/>
      <c r="C317" s="259" t="s">
        <v>477</v>
      </c>
      <c r="D317" s="259" t="s">
        <v>263</v>
      </c>
      <c r="E317" s="260" t="s">
        <v>478</v>
      </c>
      <c r="F317" s="261" t="s">
        <v>479</v>
      </c>
      <c r="G317" s="262" t="s">
        <v>344</v>
      </c>
      <c r="H317" s="263">
        <v>27</v>
      </c>
      <c r="I317" s="264"/>
      <c r="J317" s="265">
        <f>ROUND(I317*H317,2)</f>
        <v>0</v>
      </c>
      <c r="K317" s="266"/>
      <c r="L317" s="267"/>
      <c r="M317" s="268" t="s">
        <v>1</v>
      </c>
      <c r="N317" s="269" t="s">
        <v>38</v>
      </c>
      <c r="O317" s="90"/>
      <c r="P317" s="228">
        <f>O317*H317</f>
        <v>0</v>
      </c>
      <c r="Q317" s="228">
        <v>0.0035000000000000001</v>
      </c>
      <c r="R317" s="228">
        <f>Q317*H317</f>
        <v>0.094500000000000001</v>
      </c>
      <c r="S317" s="228">
        <v>0</v>
      </c>
      <c r="T317" s="22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169</v>
      </c>
      <c r="AT317" s="230" t="s">
        <v>263</v>
      </c>
      <c r="AU317" s="230" t="s">
        <v>83</v>
      </c>
      <c r="AY317" s="16" t="s">
        <v>118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81</v>
      </c>
      <c r="BK317" s="231">
        <f>ROUND(I317*H317,2)</f>
        <v>0</v>
      </c>
      <c r="BL317" s="16" t="s">
        <v>124</v>
      </c>
      <c r="BM317" s="230" t="s">
        <v>480</v>
      </c>
    </row>
    <row r="318" s="2" customFormat="1">
      <c r="A318" s="37"/>
      <c r="B318" s="38"/>
      <c r="C318" s="39"/>
      <c r="D318" s="232" t="s">
        <v>126</v>
      </c>
      <c r="E318" s="39"/>
      <c r="F318" s="233" t="s">
        <v>479</v>
      </c>
      <c r="G318" s="39"/>
      <c r="H318" s="39"/>
      <c r="I318" s="234"/>
      <c r="J318" s="39"/>
      <c r="K318" s="39"/>
      <c r="L318" s="43"/>
      <c r="M318" s="235"/>
      <c r="N318" s="236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126</v>
      </c>
      <c r="AU318" s="16" t="s">
        <v>83</v>
      </c>
    </row>
    <row r="319" s="2" customFormat="1" ht="21.75" customHeight="1">
      <c r="A319" s="37"/>
      <c r="B319" s="38"/>
      <c r="C319" s="218" t="s">
        <v>481</v>
      </c>
      <c r="D319" s="218" t="s">
        <v>120</v>
      </c>
      <c r="E319" s="219" t="s">
        <v>482</v>
      </c>
      <c r="F319" s="220" t="s">
        <v>483</v>
      </c>
      <c r="G319" s="221" t="s">
        <v>344</v>
      </c>
      <c r="H319" s="222">
        <v>7</v>
      </c>
      <c r="I319" s="223"/>
      <c r="J319" s="224">
        <f>ROUND(I319*H319,2)</f>
        <v>0</v>
      </c>
      <c r="K319" s="225"/>
      <c r="L319" s="43"/>
      <c r="M319" s="226" t="s">
        <v>1</v>
      </c>
      <c r="N319" s="227" t="s">
        <v>38</v>
      </c>
      <c r="O319" s="90"/>
      <c r="P319" s="228">
        <f>O319*H319</f>
        <v>0</v>
      </c>
      <c r="Q319" s="228">
        <v>0.0016199999999999999</v>
      </c>
      <c r="R319" s="228">
        <f>Q319*H319</f>
        <v>0.011339999999999999</v>
      </c>
      <c r="S319" s="228">
        <v>0</v>
      </c>
      <c r="T319" s="22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124</v>
      </c>
      <c r="AT319" s="230" t="s">
        <v>120</v>
      </c>
      <c r="AU319" s="230" t="s">
        <v>83</v>
      </c>
      <c r="AY319" s="16" t="s">
        <v>118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81</v>
      </c>
      <c r="BK319" s="231">
        <f>ROUND(I319*H319,2)</f>
        <v>0</v>
      </c>
      <c r="BL319" s="16" t="s">
        <v>124</v>
      </c>
      <c r="BM319" s="230" t="s">
        <v>484</v>
      </c>
    </row>
    <row r="320" s="2" customFormat="1">
      <c r="A320" s="37"/>
      <c r="B320" s="38"/>
      <c r="C320" s="39"/>
      <c r="D320" s="232" t="s">
        <v>126</v>
      </c>
      <c r="E320" s="39"/>
      <c r="F320" s="233" t="s">
        <v>485</v>
      </c>
      <c r="G320" s="39"/>
      <c r="H320" s="39"/>
      <c r="I320" s="234"/>
      <c r="J320" s="39"/>
      <c r="K320" s="39"/>
      <c r="L320" s="43"/>
      <c r="M320" s="235"/>
      <c r="N320" s="236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126</v>
      </c>
      <c r="AU320" s="16" t="s">
        <v>83</v>
      </c>
    </row>
    <row r="321" s="2" customFormat="1" ht="24.15" customHeight="1">
      <c r="A321" s="37"/>
      <c r="B321" s="38"/>
      <c r="C321" s="259" t="s">
        <v>486</v>
      </c>
      <c r="D321" s="259" t="s">
        <v>263</v>
      </c>
      <c r="E321" s="260" t="s">
        <v>487</v>
      </c>
      <c r="F321" s="261" t="s">
        <v>488</v>
      </c>
      <c r="G321" s="262" t="s">
        <v>344</v>
      </c>
      <c r="H321" s="263">
        <v>7</v>
      </c>
      <c r="I321" s="264"/>
      <c r="J321" s="265">
        <f>ROUND(I321*H321,2)</f>
        <v>0</v>
      </c>
      <c r="K321" s="266"/>
      <c r="L321" s="267"/>
      <c r="M321" s="268" t="s">
        <v>1</v>
      </c>
      <c r="N321" s="269" t="s">
        <v>38</v>
      </c>
      <c r="O321" s="90"/>
      <c r="P321" s="228">
        <f>O321*H321</f>
        <v>0</v>
      </c>
      <c r="Q321" s="228">
        <v>0.017999999999999999</v>
      </c>
      <c r="R321" s="228">
        <f>Q321*H321</f>
        <v>0.126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169</v>
      </c>
      <c r="AT321" s="230" t="s">
        <v>263</v>
      </c>
      <c r="AU321" s="230" t="s">
        <v>83</v>
      </c>
      <c r="AY321" s="16" t="s">
        <v>118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81</v>
      </c>
      <c r="BK321" s="231">
        <f>ROUND(I321*H321,2)</f>
        <v>0</v>
      </c>
      <c r="BL321" s="16" t="s">
        <v>124</v>
      </c>
      <c r="BM321" s="230" t="s">
        <v>489</v>
      </c>
    </row>
    <row r="322" s="2" customFormat="1">
      <c r="A322" s="37"/>
      <c r="B322" s="38"/>
      <c r="C322" s="39"/>
      <c r="D322" s="232" t="s">
        <v>126</v>
      </c>
      <c r="E322" s="39"/>
      <c r="F322" s="233" t="s">
        <v>488</v>
      </c>
      <c r="G322" s="39"/>
      <c r="H322" s="39"/>
      <c r="I322" s="234"/>
      <c r="J322" s="39"/>
      <c r="K322" s="39"/>
      <c r="L322" s="43"/>
      <c r="M322" s="235"/>
      <c r="N322" s="236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126</v>
      </c>
      <c r="AU322" s="16" t="s">
        <v>83</v>
      </c>
    </row>
    <row r="323" s="2" customFormat="1" ht="21.75" customHeight="1">
      <c r="A323" s="37"/>
      <c r="B323" s="38"/>
      <c r="C323" s="259" t="s">
        <v>490</v>
      </c>
      <c r="D323" s="259" t="s">
        <v>263</v>
      </c>
      <c r="E323" s="260" t="s">
        <v>491</v>
      </c>
      <c r="F323" s="261" t="s">
        <v>492</v>
      </c>
      <c r="G323" s="262" t="s">
        <v>344</v>
      </c>
      <c r="H323" s="263">
        <v>7</v>
      </c>
      <c r="I323" s="264"/>
      <c r="J323" s="265">
        <f>ROUND(I323*H323,2)</f>
        <v>0</v>
      </c>
      <c r="K323" s="266"/>
      <c r="L323" s="267"/>
      <c r="M323" s="268" t="s">
        <v>1</v>
      </c>
      <c r="N323" s="269" t="s">
        <v>38</v>
      </c>
      <c r="O323" s="90"/>
      <c r="P323" s="228">
        <f>O323*H323</f>
        <v>0</v>
      </c>
      <c r="Q323" s="228">
        <v>0.0035000000000000001</v>
      </c>
      <c r="R323" s="228">
        <f>Q323*H323</f>
        <v>0.024500000000000001</v>
      </c>
      <c r="S323" s="228">
        <v>0</v>
      </c>
      <c r="T323" s="22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0" t="s">
        <v>169</v>
      </c>
      <c r="AT323" s="230" t="s">
        <v>263</v>
      </c>
      <c r="AU323" s="230" t="s">
        <v>83</v>
      </c>
      <c r="AY323" s="16" t="s">
        <v>118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6" t="s">
        <v>81</v>
      </c>
      <c r="BK323" s="231">
        <f>ROUND(I323*H323,2)</f>
        <v>0</v>
      </c>
      <c r="BL323" s="16" t="s">
        <v>124</v>
      </c>
      <c r="BM323" s="230" t="s">
        <v>493</v>
      </c>
    </row>
    <row r="324" s="2" customFormat="1">
      <c r="A324" s="37"/>
      <c r="B324" s="38"/>
      <c r="C324" s="39"/>
      <c r="D324" s="232" t="s">
        <v>126</v>
      </c>
      <c r="E324" s="39"/>
      <c r="F324" s="233" t="s">
        <v>492</v>
      </c>
      <c r="G324" s="39"/>
      <c r="H324" s="39"/>
      <c r="I324" s="234"/>
      <c r="J324" s="39"/>
      <c r="K324" s="39"/>
      <c r="L324" s="43"/>
      <c r="M324" s="235"/>
      <c r="N324" s="236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126</v>
      </c>
      <c r="AU324" s="16" t="s">
        <v>83</v>
      </c>
    </row>
    <row r="325" s="2" customFormat="1" ht="16.5" customHeight="1">
      <c r="A325" s="37"/>
      <c r="B325" s="38"/>
      <c r="C325" s="218" t="s">
        <v>494</v>
      </c>
      <c r="D325" s="218" t="s">
        <v>120</v>
      </c>
      <c r="E325" s="219" t="s">
        <v>495</v>
      </c>
      <c r="F325" s="220" t="s">
        <v>496</v>
      </c>
      <c r="G325" s="221" t="s">
        <v>344</v>
      </c>
      <c r="H325" s="222">
        <v>3</v>
      </c>
      <c r="I325" s="223"/>
      <c r="J325" s="224">
        <f>ROUND(I325*H325,2)</f>
        <v>0</v>
      </c>
      <c r="K325" s="225"/>
      <c r="L325" s="43"/>
      <c r="M325" s="226" t="s">
        <v>1</v>
      </c>
      <c r="N325" s="227" t="s">
        <v>38</v>
      </c>
      <c r="O325" s="90"/>
      <c r="P325" s="228">
        <f>O325*H325</f>
        <v>0</v>
      </c>
      <c r="Q325" s="228">
        <v>0.00034000000000000002</v>
      </c>
      <c r="R325" s="228">
        <f>Q325*H325</f>
        <v>0.0010200000000000001</v>
      </c>
      <c r="S325" s="228">
        <v>0</v>
      </c>
      <c r="T325" s="22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124</v>
      </c>
      <c r="AT325" s="230" t="s">
        <v>120</v>
      </c>
      <c r="AU325" s="230" t="s">
        <v>83</v>
      </c>
      <c r="AY325" s="16" t="s">
        <v>118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81</v>
      </c>
      <c r="BK325" s="231">
        <f>ROUND(I325*H325,2)</f>
        <v>0</v>
      </c>
      <c r="BL325" s="16" t="s">
        <v>124</v>
      </c>
      <c r="BM325" s="230" t="s">
        <v>497</v>
      </c>
    </row>
    <row r="326" s="2" customFormat="1">
      <c r="A326" s="37"/>
      <c r="B326" s="38"/>
      <c r="C326" s="39"/>
      <c r="D326" s="232" t="s">
        <v>126</v>
      </c>
      <c r="E326" s="39"/>
      <c r="F326" s="233" t="s">
        <v>498</v>
      </c>
      <c r="G326" s="39"/>
      <c r="H326" s="39"/>
      <c r="I326" s="234"/>
      <c r="J326" s="39"/>
      <c r="K326" s="39"/>
      <c r="L326" s="43"/>
      <c r="M326" s="235"/>
      <c r="N326" s="236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126</v>
      </c>
      <c r="AU326" s="16" t="s">
        <v>83</v>
      </c>
    </row>
    <row r="327" s="2" customFormat="1" ht="24.15" customHeight="1">
      <c r="A327" s="37"/>
      <c r="B327" s="38"/>
      <c r="C327" s="259" t="s">
        <v>499</v>
      </c>
      <c r="D327" s="259" t="s">
        <v>263</v>
      </c>
      <c r="E327" s="260" t="s">
        <v>500</v>
      </c>
      <c r="F327" s="261" t="s">
        <v>501</v>
      </c>
      <c r="G327" s="262" t="s">
        <v>344</v>
      </c>
      <c r="H327" s="263">
        <v>3</v>
      </c>
      <c r="I327" s="264"/>
      <c r="J327" s="265">
        <f>ROUND(I327*H327,2)</f>
        <v>0</v>
      </c>
      <c r="K327" s="266"/>
      <c r="L327" s="267"/>
      <c r="M327" s="268" t="s">
        <v>1</v>
      </c>
      <c r="N327" s="269" t="s">
        <v>38</v>
      </c>
      <c r="O327" s="90"/>
      <c r="P327" s="228">
        <f>O327*H327</f>
        <v>0</v>
      </c>
      <c r="Q327" s="228">
        <v>0.042500000000000003</v>
      </c>
      <c r="R327" s="228">
        <f>Q327*H327</f>
        <v>0.1275</v>
      </c>
      <c r="S327" s="228">
        <v>0</v>
      </c>
      <c r="T327" s="22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0" t="s">
        <v>169</v>
      </c>
      <c r="AT327" s="230" t="s">
        <v>263</v>
      </c>
      <c r="AU327" s="230" t="s">
        <v>83</v>
      </c>
      <c r="AY327" s="16" t="s">
        <v>118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6" t="s">
        <v>81</v>
      </c>
      <c r="BK327" s="231">
        <f>ROUND(I327*H327,2)</f>
        <v>0</v>
      </c>
      <c r="BL327" s="16" t="s">
        <v>124</v>
      </c>
      <c r="BM327" s="230" t="s">
        <v>502</v>
      </c>
    </row>
    <row r="328" s="2" customFormat="1">
      <c r="A328" s="37"/>
      <c r="B328" s="38"/>
      <c r="C328" s="39"/>
      <c r="D328" s="232" t="s">
        <v>126</v>
      </c>
      <c r="E328" s="39"/>
      <c r="F328" s="233" t="s">
        <v>501</v>
      </c>
      <c r="G328" s="39"/>
      <c r="H328" s="39"/>
      <c r="I328" s="234"/>
      <c r="J328" s="39"/>
      <c r="K328" s="39"/>
      <c r="L328" s="43"/>
      <c r="M328" s="235"/>
      <c r="N328" s="236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126</v>
      </c>
      <c r="AU328" s="16" t="s">
        <v>83</v>
      </c>
    </row>
    <row r="329" s="2" customFormat="1" ht="16.5" customHeight="1">
      <c r="A329" s="37"/>
      <c r="B329" s="38"/>
      <c r="C329" s="259" t="s">
        <v>503</v>
      </c>
      <c r="D329" s="259" t="s">
        <v>263</v>
      </c>
      <c r="E329" s="260" t="s">
        <v>504</v>
      </c>
      <c r="F329" s="261" t="s">
        <v>505</v>
      </c>
      <c r="G329" s="262" t="s">
        <v>462</v>
      </c>
      <c r="H329" s="263">
        <v>3</v>
      </c>
      <c r="I329" s="264"/>
      <c r="J329" s="265">
        <f>ROUND(I329*H329,2)</f>
        <v>0</v>
      </c>
      <c r="K329" s="266"/>
      <c r="L329" s="267"/>
      <c r="M329" s="268" t="s">
        <v>1</v>
      </c>
      <c r="N329" s="269" t="s">
        <v>38</v>
      </c>
      <c r="O329" s="90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0" t="s">
        <v>169</v>
      </c>
      <c r="AT329" s="230" t="s">
        <v>263</v>
      </c>
      <c r="AU329" s="230" t="s">
        <v>83</v>
      </c>
      <c r="AY329" s="16" t="s">
        <v>118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6" t="s">
        <v>81</v>
      </c>
      <c r="BK329" s="231">
        <f>ROUND(I329*H329,2)</f>
        <v>0</v>
      </c>
      <c r="BL329" s="16" t="s">
        <v>124</v>
      </c>
      <c r="BM329" s="230" t="s">
        <v>506</v>
      </c>
    </row>
    <row r="330" s="2" customFormat="1">
      <c r="A330" s="37"/>
      <c r="B330" s="38"/>
      <c r="C330" s="39"/>
      <c r="D330" s="232" t="s">
        <v>126</v>
      </c>
      <c r="E330" s="39"/>
      <c r="F330" s="233" t="s">
        <v>505</v>
      </c>
      <c r="G330" s="39"/>
      <c r="H330" s="39"/>
      <c r="I330" s="234"/>
      <c r="J330" s="39"/>
      <c r="K330" s="39"/>
      <c r="L330" s="43"/>
      <c r="M330" s="235"/>
      <c r="N330" s="236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126</v>
      </c>
      <c r="AU330" s="16" t="s">
        <v>83</v>
      </c>
    </row>
    <row r="331" s="2" customFormat="1" ht="24.15" customHeight="1">
      <c r="A331" s="37"/>
      <c r="B331" s="38"/>
      <c r="C331" s="218" t="s">
        <v>507</v>
      </c>
      <c r="D331" s="218" t="s">
        <v>120</v>
      </c>
      <c r="E331" s="219" t="s">
        <v>508</v>
      </c>
      <c r="F331" s="220" t="s">
        <v>509</v>
      </c>
      <c r="G331" s="221" t="s">
        <v>165</v>
      </c>
      <c r="H331" s="222">
        <v>150.5</v>
      </c>
      <c r="I331" s="223"/>
      <c r="J331" s="224">
        <f>ROUND(I331*H331,2)</f>
        <v>0</v>
      </c>
      <c r="K331" s="225"/>
      <c r="L331" s="43"/>
      <c r="M331" s="226" t="s">
        <v>1</v>
      </c>
      <c r="N331" s="227" t="s">
        <v>38</v>
      </c>
      <c r="O331" s="90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0" t="s">
        <v>124</v>
      </c>
      <c r="AT331" s="230" t="s">
        <v>120</v>
      </c>
      <c r="AU331" s="230" t="s">
        <v>83</v>
      </c>
      <c r="AY331" s="16" t="s">
        <v>118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6" t="s">
        <v>81</v>
      </c>
      <c r="BK331" s="231">
        <f>ROUND(I331*H331,2)</f>
        <v>0</v>
      </c>
      <c r="BL331" s="16" t="s">
        <v>124</v>
      </c>
      <c r="BM331" s="230" t="s">
        <v>510</v>
      </c>
    </row>
    <row r="332" s="2" customFormat="1">
      <c r="A332" s="37"/>
      <c r="B332" s="38"/>
      <c r="C332" s="39"/>
      <c r="D332" s="232" t="s">
        <v>126</v>
      </c>
      <c r="E332" s="39"/>
      <c r="F332" s="233" t="s">
        <v>509</v>
      </c>
      <c r="G332" s="39"/>
      <c r="H332" s="39"/>
      <c r="I332" s="234"/>
      <c r="J332" s="39"/>
      <c r="K332" s="39"/>
      <c r="L332" s="43"/>
      <c r="M332" s="235"/>
      <c r="N332" s="236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126</v>
      </c>
      <c r="AU332" s="16" t="s">
        <v>83</v>
      </c>
    </row>
    <row r="333" s="13" customFormat="1">
      <c r="A333" s="13"/>
      <c r="B333" s="237"/>
      <c r="C333" s="238"/>
      <c r="D333" s="232" t="s">
        <v>128</v>
      </c>
      <c r="E333" s="239" t="s">
        <v>1</v>
      </c>
      <c r="F333" s="240" t="s">
        <v>511</v>
      </c>
      <c r="G333" s="238"/>
      <c r="H333" s="241">
        <v>150.5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128</v>
      </c>
      <c r="AU333" s="247" t="s">
        <v>83</v>
      </c>
      <c r="AV333" s="13" t="s">
        <v>83</v>
      </c>
      <c r="AW333" s="13" t="s">
        <v>30</v>
      </c>
      <c r="AX333" s="13" t="s">
        <v>81</v>
      </c>
      <c r="AY333" s="247" t="s">
        <v>118</v>
      </c>
    </row>
    <row r="334" s="2" customFormat="1" ht="16.5" customHeight="1">
      <c r="A334" s="37"/>
      <c r="B334" s="38"/>
      <c r="C334" s="218" t="s">
        <v>512</v>
      </c>
      <c r="D334" s="218" t="s">
        <v>120</v>
      </c>
      <c r="E334" s="219" t="s">
        <v>513</v>
      </c>
      <c r="F334" s="220" t="s">
        <v>514</v>
      </c>
      <c r="G334" s="221" t="s">
        <v>165</v>
      </c>
      <c r="H334" s="222">
        <v>450.5</v>
      </c>
      <c r="I334" s="223"/>
      <c r="J334" s="224">
        <f>ROUND(I334*H334,2)</f>
        <v>0</v>
      </c>
      <c r="K334" s="225"/>
      <c r="L334" s="43"/>
      <c r="M334" s="226" t="s">
        <v>1</v>
      </c>
      <c r="N334" s="227" t="s">
        <v>38</v>
      </c>
      <c r="O334" s="90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0" t="s">
        <v>124</v>
      </c>
      <c r="AT334" s="230" t="s">
        <v>120</v>
      </c>
      <c r="AU334" s="230" t="s">
        <v>83</v>
      </c>
      <c r="AY334" s="16" t="s">
        <v>118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6" t="s">
        <v>81</v>
      </c>
      <c r="BK334" s="231">
        <f>ROUND(I334*H334,2)</f>
        <v>0</v>
      </c>
      <c r="BL334" s="16" t="s">
        <v>124</v>
      </c>
      <c r="BM334" s="230" t="s">
        <v>515</v>
      </c>
    </row>
    <row r="335" s="2" customFormat="1">
      <c r="A335" s="37"/>
      <c r="B335" s="38"/>
      <c r="C335" s="39"/>
      <c r="D335" s="232" t="s">
        <v>126</v>
      </c>
      <c r="E335" s="39"/>
      <c r="F335" s="233" t="s">
        <v>516</v>
      </c>
      <c r="G335" s="39"/>
      <c r="H335" s="39"/>
      <c r="I335" s="234"/>
      <c r="J335" s="39"/>
      <c r="K335" s="39"/>
      <c r="L335" s="43"/>
      <c r="M335" s="235"/>
      <c r="N335" s="236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126</v>
      </c>
      <c r="AU335" s="16" t="s">
        <v>83</v>
      </c>
    </row>
    <row r="336" s="13" customFormat="1">
      <c r="A336" s="13"/>
      <c r="B336" s="237"/>
      <c r="C336" s="238"/>
      <c r="D336" s="232" t="s">
        <v>128</v>
      </c>
      <c r="E336" s="239" t="s">
        <v>1</v>
      </c>
      <c r="F336" s="240" t="s">
        <v>517</v>
      </c>
      <c r="G336" s="238"/>
      <c r="H336" s="241">
        <v>450.5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128</v>
      </c>
      <c r="AU336" s="247" t="s">
        <v>83</v>
      </c>
      <c r="AV336" s="13" t="s">
        <v>83</v>
      </c>
      <c r="AW336" s="13" t="s">
        <v>30</v>
      </c>
      <c r="AX336" s="13" t="s">
        <v>81</v>
      </c>
      <c r="AY336" s="247" t="s">
        <v>118</v>
      </c>
    </row>
    <row r="337" s="2" customFormat="1" ht="24.15" customHeight="1">
      <c r="A337" s="37"/>
      <c r="B337" s="38"/>
      <c r="C337" s="218" t="s">
        <v>518</v>
      </c>
      <c r="D337" s="218" t="s">
        <v>120</v>
      </c>
      <c r="E337" s="219" t="s">
        <v>519</v>
      </c>
      <c r="F337" s="220" t="s">
        <v>520</v>
      </c>
      <c r="G337" s="221" t="s">
        <v>165</v>
      </c>
      <c r="H337" s="222">
        <v>300</v>
      </c>
      <c r="I337" s="223"/>
      <c r="J337" s="224">
        <f>ROUND(I337*H337,2)</f>
        <v>0</v>
      </c>
      <c r="K337" s="225"/>
      <c r="L337" s="43"/>
      <c r="M337" s="226" t="s">
        <v>1</v>
      </c>
      <c r="N337" s="227" t="s">
        <v>38</v>
      </c>
      <c r="O337" s="90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0" t="s">
        <v>124</v>
      </c>
      <c r="AT337" s="230" t="s">
        <v>120</v>
      </c>
      <c r="AU337" s="230" t="s">
        <v>83</v>
      </c>
      <c r="AY337" s="16" t="s">
        <v>118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6" t="s">
        <v>81</v>
      </c>
      <c r="BK337" s="231">
        <f>ROUND(I337*H337,2)</f>
        <v>0</v>
      </c>
      <c r="BL337" s="16" t="s">
        <v>124</v>
      </c>
      <c r="BM337" s="230" t="s">
        <v>521</v>
      </c>
    </row>
    <row r="338" s="2" customFormat="1">
      <c r="A338" s="37"/>
      <c r="B338" s="38"/>
      <c r="C338" s="39"/>
      <c r="D338" s="232" t="s">
        <v>126</v>
      </c>
      <c r="E338" s="39"/>
      <c r="F338" s="233" t="s">
        <v>522</v>
      </c>
      <c r="G338" s="39"/>
      <c r="H338" s="39"/>
      <c r="I338" s="234"/>
      <c r="J338" s="39"/>
      <c r="K338" s="39"/>
      <c r="L338" s="43"/>
      <c r="M338" s="235"/>
      <c r="N338" s="236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126</v>
      </c>
      <c r="AU338" s="16" t="s">
        <v>83</v>
      </c>
    </row>
    <row r="339" s="2" customFormat="1" ht="24.15" customHeight="1">
      <c r="A339" s="37"/>
      <c r="B339" s="38"/>
      <c r="C339" s="218" t="s">
        <v>523</v>
      </c>
      <c r="D339" s="218" t="s">
        <v>120</v>
      </c>
      <c r="E339" s="219" t="s">
        <v>524</v>
      </c>
      <c r="F339" s="220" t="s">
        <v>525</v>
      </c>
      <c r="G339" s="221" t="s">
        <v>344</v>
      </c>
      <c r="H339" s="222">
        <v>3</v>
      </c>
      <c r="I339" s="223"/>
      <c r="J339" s="224">
        <f>ROUND(I339*H339,2)</f>
        <v>0</v>
      </c>
      <c r="K339" s="225"/>
      <c r="L339" s="43"/>
      <c r="M339" s="226" t="s">
        <v>1</v>
      </c>
      <c r="N339" s="227" t="s">
        <v>38</v>
      </c>
      <c r="O339" s="90"/>
      <c r="P339" s="228">
        <f>O339*H339</f>
        <v>0</v>
      </c>
      <c r="Q339" s="228">
        <v>0.46009</v>
      </c>
      <c r="R339" s="228">
        <f>Q339*H339</f>
        <v>1.3802699999999999</v>
      </c>
      <c r="S339" s="228">
        <v>0</v>
      </c>
      <c r="T339" s="22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0" t="s">
        <v>124</v>
      </c>
      <c r="AT339" s="230" t="s">
        <v>120</v>
      </c>
      <c r="AU339" s="230" t="s">
        <v>83</v>
      </c>
      <c r="AY339" s="16" t="s">
        <v>118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6" t="s">
        <v>81</v>
      </c>
      <c r="BK339" s="231">
        <f>ROUND(I339*H339,2)</f>
        <v>0</v>
      </c>
      <c r="BL339" s="16" t="s">
        <v>124</v>
      </c>
      <c r="BM339" s="230" t="s">
        <v>526</v>
      </c>
    </row>
    <row r="340" s="2" customFormat="1">
      <c r="A340" s="37"/>
      <c r="B340" s="38"/>
      <c r="C340" s="39"/>
      <c r="D340" s="232" t="s">
        <v>126</v>
      </c>
      <c r="E340" s="39"/>
      <c r="F340" s="233" t="s">
        <v>527</v>
      </c>
      <c r="G340" s="39"/>
      <c r="H340" s="39"/>
      <c r="I340" s="234"/>
      <c r="J340" s="39"/>
      <c r="K340" s="39"/>
      <c r="L340" s="43"/>
      <c r="M340" s="235"/>
      <c r="N340" s="236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126</v>
      </c>
      <c r="AU340" s="16" t="s">
        <v>83</v>
      </c>
    </row>
    <row r="341" s="2" customFormat="1" ht="16.5" customHeight="1">
      <c r="A341" s="37"/>
      <c r="B341" s="38"/>
      <c r="C341" s="218" t="s">
        <v>528</v>
      </c>
      <c r="D341" s="218" t="s">
        <v>120</v>
      </c>
      <c r="E341" s="219" t="s">
        <v>529</v>
      </c>
      <c r="F341" s="220" t="s">
        <v>530</v>
      </c>
      <c r="G341" s="221" t="s">
        <v>212</v>
      </c>
      <c r="H341" s="222">
        <v>2</v>
      </c>
      <c r="I341" s="223"/>
      <c r="J341" s="224">
        <f>ROUND(I341*H341,2)</f>
        <v>0</v>
      </c>
      <c r="K341" s="225"/>
      <c r="L341" s="43"/>
      <c r="M341" s="226" t="s">
        <v>1</v>
      </c>
      <c r="N341" s="227" t="s">
        <v>38</v>
      </c>
      <c r="O341" s="90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0" t="s">
        <v>124</v>
      </c>
      <c r="AT341" s="230" t="s">
        <v>120</v>
      </c>
      <c r="AU341" s="230" t="s">
        <v>83</v>
      </c>
      <c r="AY341" s="16" t="s">
        <v>118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6" t="s">
        <v>81</v>
      </c>
      <c r="BK341" s="231">
        <f>ROUND(I341*H341,2)</f>
        <v>0</v>
      </c>
      <c r="BL341" s="16" t="s">
        <v>124</v>
      </c>
      <c r="BM341" s="230" t="s">
        <v>531</v>
      </c>
    </row>
    <row r="342" s="2" customFormat="1">
      <c r="A342" s="37"/>
      <c r="B342" s="38"/>
      <c r="C342" s="39"/>
      <c r="D342" s="232" t="s">
        <v>126</v>
      </c>
      <c r="E342" s="39"/>
      <c r="F342" s="233" t="s">
        <v>530</v>
      </c>
      <c r="G342" s="39"/>
      <c r="H342" s="39"/>
      <c r="I342" s="234"/>
      <c r="J342" s="39"/>
      <c r="K342" s="39"/>
      <c r="L342" s="43"/>
      <c r="M342" s="235"/>
      <c r="N342" s="236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126</v>
      </c>
      <c r="AU342" s="16" t="s">
        <v>83</v>
      </c>
    </row>
    <row r="343" s="2" customFormat="1" ht="24.15" customHeight="1">
      <c r="A343" s="37"/>
      <c r="B343" s="38"/>
      <c r="C343" s="218" t="s">
        <v>532</v>
      </c>
      <c r="D343" s="218" t="s">
        <v>120</v>
      </c>
      <c r="E343" s="219" t="s">
        <v>533</v>
      </c>
      <c r="F343" s="220" t="s">
        <v>534</v>
      </c>
      <c r="G343" s="221" t="s">
        <v>535</v>
      </c>
      <c r="H343" s="222">
        <v>22</v>
      </c>
      <c r="I343" s="223"/>
      <c r="J343" s="224">
        <f>ROUND(I343*H343,2)</f>
        <v>0</v>
      </c>
      <c r="K343" s="225"/>
      <c r="L343" s="43"/>
      <c r="M343" s="226" t="s">
        <v>1</v>
      </c>
      <c r="N343" s="227" t="s">
        <v>38</v>
      </c>
      <c r="O343" s="90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0" t="s">
        <v>124</v>
      </c>
      <c r="AT343" s="230" t="s">
        <v>120</v>
      </c>
      <c r="AU343" s="230" t="s">
        <v>83</v>
      </c>
      <c r="AY343" s="16" t="s">
        <v>118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6" t="s">
        <v>81</v>
      </c>
      <c r="BK343" s="231">
        <f>ROUND(I343*H343,2)</f>
        <v>0</v>
      </c>
      <c r="BL343" s="16" t="s">
        <v>124</v>
      </c>
      <c r="BM343" s="230" t="s">
        <v>536</v>
      </c>
    </row>
    <row r="344" s="2" customFormat="1">
      <c r="A344" s="37"/>
      <c r="B344" s="38"/>
      <c r="C344" s="39"/>
      <c r="D344" s="232" t="s">
        <v>126</v>
      </c>
      <c r="E344" s="39"/>
      <c r="F344" s="233" t="s">
        <v>537</v>
      </c>
      <c r="G344" s="39"/>
      <c r="H344" s="39"/>
      <c r="I344" s="234"/>
      <c r="J344" s="39"/>
      <c r="K344" s="39"/>
      <c r="L344" s="43"/>
      <c r="M344" s="235"/>
      <c r="N344" s="236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126</v>
      </c>
      <c r="AU344" s="16" t="s">
        <v>83</v>
      </c>
    </row>
    <row r="345" s="2" customFormat="1" ht="16.5" customHeight="1">
      <c r="A345" s="37"/>
      <c r="B345" s="38"/>
      <c r="C345" s="218" t="s">
        <v>538</v>
      </c>
      <c r="D345" s="218" t="s">
        <v>120</v>
      </c>
      <c r="E345" s="219" t="s">
        <v>539</v>
      </c>
      <c r="F345" s="220" t="s">
        <v>540</v>
      </c>
      <c r="G345" s="221" t="s">
        <v>344</v>
      </c>
      <c r="H345" s="222">
        <v>27</v>
      </c>
      <c r="I345" s="223"/>
      <c r="J345" s="224">
        <f>ROUND(I345*H345,2)</f>
        <v>0</v>
      </c>
      <c r="K345" s="225"/>
      <c r="L345" s="43"/>
      <c r="M345" s="226" t="s">
        <v>1</v>
      </c>
      <c r="N345" s="227" t="s">
        <v>38</v>
      </c>
      <c r="O345" s="90"/>
      <c r="P345" s="228">
        <f>O345*H345</f>
        <v>0</v>
      </c>
      <c r="Q345" s="228">
        <v>0.063829999999999998</v>
      </c>
      <c r="R345" s="228">
        <f>Q345*H345</f>
        <v>1.7234099999999999</v>
      </c>
      <c r="S345" s="228">
        <v>0</v>
      </c>
      <c r="T345" s="22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0" t="s">
        <v>124</v>
      </c>
      <c r="AT345" s="230" t="s">
        <v>120</v>
      </c>
      <c r="AU345" s="230" t="s">
        <v>83</v>
      </c>
      <c r="AY345" s="16" t="s">
        <v>118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6" t="s">
        <v>81</v>
      </c>
      <c r="BK345" s="231">
        <f>ROUND(I345*H345,2)</f>
        <v>0</v>
      </c>
      <c r="BL345" s="16" t="s">
        <v>124</v>
      </c>
      <c r="BM345" s="230" t="s">
        <v>541</v>
      </c>
    </row>
    <row r="346" s="2" customFormat="1">
      <c r="A346" s="37"/>
      <c r="B346" s="38"/>
      <c r="C346" s="39"/>
      <c r="D346" s="232" t="s">
        <v>126</v>
      </c>
      <c r="E346" s="39"/>
      <c r="F346" s="233" t="s">
        <v>540</v>
      </c>
      <c r="G346" s="39"/>
      <c r="H346" s="39"/>
      <c r="I346" s="234"/>
      <c r="J346" s="39"/>
      <c r="K346" s="39"/>
      <c r="L346" s="43"/>
      <c r="M346" s="235"/>
      <c r="N346" s="236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126</v>
      </c>
      <c r="AU346" s="16" t="s">
        <v>83</v>
      </c>
    </row>
    <row r="347" s="2" customFormat="1" ht="16.5" customHeight="1">
      <c r="A347" s="37"/>
      <c r="B347" s="38"/>
      <c r="C347" s="259" t="s">
        <v>542</v>
      </c>
      <c r="D347" s="259" t="s">
        <v>263</v>
      </c>
      <c r="E347" s="260" t="s">
        <v>543</v>
      </c>
      <c r="F347" s="261" t="s">
        <v>544</v>
      </c>
      <c r="G347" s="262" t="s">
        <v>344</v>
      </c>
      <c r="H347" s="263">
        <v>27</v>
      </c>
      <c r="I347" s="264"/>
      <c r="J347" s="265">
        <f>ROUND(I347*H347,2)</f>
        <v>0</v>
      </c>
      <c r="K347" s="266"/>
      <c r="L347" s="267"/>
      <c r="M347" s="268" t="s">
        <v>1</v>
      </c>
      <c r="N347" s="269" t="s">
        <v>38</v>
      </c>
      <c r="O347" s="90"/>
      <c r="P347" s="228">
        <f>O347*H347</f>
        <v>0</v>
      </c>
      <c r="Q347" s="228">
        <v>0.0073000000000000001</v>
      </c>
      <c r="R347" s="228">
        <f>Q347*H347</f>
        <v>0.1971</v>
      </c>
      <c r="S347" s="228">
        <v>0</v>
      </c>
      <c r="T347" s="22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0" t="s">
        <v>169</v>
      </c>
      <c r="AT347" s="230" t="s">
        <v>263</v>
      </c>
      <c r="AU347" s="230" t="s">
        <v>83</v>
      </c>
      <c r="AY347" s="16" t="s">
        <v>118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6" t="s">
        <v>81</v>
      </c>
      <c r="BK347" s="231">
        <f>ROUND(I347*H347,2)</f>
        <v>0</v>
      </c>
      <c r="BL347" s="16" t="s">
        <v>124</v>
      </c>
      <c r="BM347" s="230" t="s">
        <v>545</v>
      </c>
    </row>
    <row r="348" s="2" customFormat="1">
      <c r="A348" s="37"/>
      <c r="B348" s="38"/>
      <c r="C348" s="39"/>
      <c r="D348" s="232" t="s">
        <v>126</v>
      </c>
      <c r="E348" s="39"/>
      <c r="F348" s="233" t="s">
        <v>546</v>
      </c>
      <c r="G348" s="39"/>
      <c r="H348" s="39"/>
      <c r="I348" s="234"/>
      <c r="J348" s="39"/>
      <c r="K348" s="39"/>
      <c r="L348" s="43"/>
      <c r="M348" s="235"/>
      <c r="N348" s="236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126</v>
      </c>
      <c r="AU348" s="16" t="s">
        <v>83</v>
      </c>
    </row>
    <row r="349" s="2" customFormat="1" ht="16.5" customHeight="1">
      <c r="A349" s="37"/>
      <c r="B349" s="38"/>
      <c r="C349" s="259" t="s">
        <v>547</v>
      </c>
      <c r="D349" s="259" t="s">
        <v>263</v>
      </c>
      <c r="E349" s="260" t="s">
        <v>548</v>
      </c>
      <c r="F349" s="261" t="s">
        <v>549</v>
      </c>
      <c r="G349" s="262" t="s">
        <v>344</v>
      </c>
      <c r="H349" s="263">
        <v>27</v>
      </c>
      <c r="I349" s="264"/>
      <c r="J349" s="265">
        <f>ROUND(I349*H349,2)</f>
        <v>0</v>
      </c>
      <c r="K349" s="266"/>
      <c r="L349" s="267"/>
      <c r="M349" s="268" t="s">
        <v>1</v>
      </c>
      <c r="N349" s="269" t="s">
        <v>38</v>
      </c>
      <c r="O349" s="90"/>
      <c r="P349" s="228">
        <f>O349*H349</f>
        <v>0</v>
      </c>
      <c r="Q349" s="228">
        <v>0.00089999999999999998</v>
      </c>
      <c r="R349" s="228">
        <f>Q349*H349</f>
        <v>0.024299999999999999</v>
      </c>
      <c r="S349" s="228">
        <v>0</v>
      </c>
      <c r="T349" s="22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0" t="s">
        <v>169</v>
      </c>
      <c r="AT349" s="230" t="s">
        <v>263</v>
      </c>
      <c r="AU349" s="230" t="s">
        <v>83</v>
      </c>
      <c r="AY349" s="16" t="s">
        <v>118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6" t="s">
        <v>81</v>
      </c>
      <c r="BK349" s="231">
        <f>ROUND(I349*H349,2)</f>
        <v>0</v>
      </c>
      <c r="BL349" s="16" t="s">
        <v>124</v>
      </c>
      <c r="BM349" s="230" t="s">
        <v>550</v>
      </c>
    </row>
    <row r="350" s="2" customFormat="1">
      <c r="A350" s="37"/>
      <c r="B350" s="38"/>
      <c r="C350" s="39"/>
      <c r="D350" s="232" t="s">
        <v>126</v>
      </c>
      <c r="E350" s="39"/>
      <c r="F350" s="233" t="s">
        <v>551</v>
      </c>
      <c r="G350" s="39"/>
      <c r="H350" s="39"/>
      <c r="I350" s="234"/>
      <c r="J350" s="39"/>
      <c r="K350" s="39"/>
      <c r="L350" s="43"/>
      <c r="M350" s="235"/>
      <c r="N350" s="236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126</v>
      </c>
      <c r="AU350" s="16" t="s">
        <v>83</v>
      </c>
    </row>
    <row r="351" s="2" customFormat="1" ht="16.5" customHeight="1">
      <c r="A351" s="37"/>
      <c r="B351" s="38"/>
      <c r="C351" s="218" t="s">
        <v>552</v>
      </c>
      <c r="D351" s="218" t="s">
        <v>120</v>
      </c>
      <c r="E351" s="219" t="s">
        <v>553</v>
      </c>
      <c r="F351" s="220" t="s">
        <v>554</v>
      </c>
      <c r="G351" s="221" t="s">
        <v>344</v>
      </c>
      <c r="H351" s="222">
        <v>7</v>
      </c>
      <c r="I351" s="223"/>
      <c r="J351" s="224">
        <f>ROUND(I351*H351,2)</f>
        <v>0</v>
      </c>
      <c r="K351" s="225"/>
      <c r="L351" s="43"/>
      <c r="M351" s="226" t="s">
        <v>1</v>
      </c>
      <c r="N351" s="227" t="s">
        <v>38</v>
      </c>
      <c r="O351" s="90"/>
      <c r="P351" s="228">
        <f>O351*H351</f>
        <v>0</v>
      </c>
      <c r="Q351" s="228">
        <v>0.12303</v>
      </c>
      <c r="R351" s="228">
        <f>Q351*H351</f>
        <v>0.86121000000000003</v>
      </c>
      <c r="S351" s="228">
        <v>0</v>
      </c>
      <c r="T351" s="22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0" t="s">
        <v>124</v>
      </c>
      <c r="AT351" s="230" t="s">
        <v>120</v>
      </c>
      <c r="AU351" s="230" t="s">
        <v>83</v>
      </c>
      <c r="AY351" s="16" t="s">
        <v>118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6" t="s">
        <v>81</v>
      </c>
      <c r="BK351" s="231">
        <f>ROUND(I351*H351,2)</f>
        <v>0</v>
      </c>
      <c r="BL351" s="16" t="s">
        <v>124</v>
      </c>
      <c r="BM351" s="230" t="s">
        <v>555</v>
      </c>
    </row>
    <row r="352" s="2" customFormat="1">
      <c r="A352" s="37"/>
      <c r="B352" s="38"/>
      <c r="C352" s="39"/>
      <c r="D352" s="232" t="s">
        <v>126</v>
      </c>
      <c r="E352" s="39"/>
      <c r="F352" s="233" t="s">
        <v>554</v>
      </c>
      <c r="G352" s="39"/>
      <c r="H352" s="39"/>
      <c r="I352" s="234"/>
      <c r="J352" s="39"/>
      <c r="K352" s="39"/>
      <c r="L352" s="43"/>
      <c r="M352" s="235"/>
      <c r="N352" s="236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126</v>
      </c>
      <c r="AU352" s="16" t="s">
        <v>83</v>
      </c>
    </row>
    <row r="353" s="2" customFormat="1" ht="24.15" customHeight="1">
      <c r="A353" s="37"/>
      <c r="B353" s="38"/>
      <c r="C353" s="259" t="s">
        <v>556</v>
      </c>
      <c r="D353" s="259" t="s">
        <v>263</v>
      </c>
      <c r="E353" s="260" t="s">
        <v>557</v>
      </c>
      <c r="F353" s="261" t="s">
        <v>558</v>
      </c>
      <c r="G353" s="262" t="s">
        <v>344</v>
      </c>
      <c r="H353" s="263">
        <v>7</v>
      </c>
      <c r="I353" s="264"/>
      <c r="J353" s="265">
        <f>ROUND(I353*H353,2)</f>
        <v>0</v>
      </c>
      <c r="K353" s="266"/>
      <c r="L353" s="267"/>
      <c r="M353" s="268" t="s">
        <v>1</v>
      </c>
      <c r="N353" s="269" t="s">
        <v>38</v>
      </c>
      <c r="O353" s="90"/>
      <c r="P353" s="228">
        <f>O353*H353</f>
        <v>0</v>
      </c>
      <c r="Q353" s="228">
        <v>0.013299999999999999</v>
      </c>
      <c r="R353" s="228">
        <f>Q353*H353</f>
        <v>0.093099999999999988</v>
      </c>
      <c r="S353" s="228">
        <v>0</v>
      </c>
      <c r="T353" s="22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0" t="s">
        <v>169</v>
      </c>
      <c r="AT353" s="230" t="s">
        <v>263</v>
      </c>
      <c r="AU353" s="230" t="s">
        <v>83</v>
      </c>
      <c r="AY353" s="16" t="s">
        <v>118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6" t="s">
        <v>81</v>
      </c>
      <c r="BK353" s="231">
        <f>ROUND(I353*H353,2)</f>
        <v>0</v>
      </c>
      <c r="BL353" s="16" t="s">
        <v>124</v>
      </c>
      <c r="BM353" s="230" t="s">
        <v>559</v>
      </c>
    </row>
    <row r="354" s="2" customFormat="1">
      <c r="A354" s="37"/>
      <c r="B354" s="38"/>
      <c r="C354" s="39"/>
      <c r="D354" s="232" t="s">
        <v>126</v>
      </c>
      <c r="E354" s="39"/>
      <c r="F354" s="233" t="s">
        <v>560</v>
      </c>
      <c r="G354" s="39"/>
      <c r="H354" s="39"/>
      <c r="I354" s="234"/>
      <c r="J354" s="39"/>
      <c r="K354" s="39"/>
      <c r="L354" s="43"/>
      <c r="M354" s="235"/>
      <c r="N354" s="236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126</v>
      </c>
      <c r="AU354" s="16" t="s">
        <v>83</v>
      </c>
    </row>
    <row r="355" s="2" customFormat="1" ht="21.75" customHeight="1">
      <c r="A355" s="37"/>
      <c r="B355" s="38"/>
      <c r="C355" s="259" t="s">
        <v>561</v>
      </c>
      <c r="D355" s="259" t="s">
        <v>263</v>
      </c>
      <c r="E355" s="260" t="s">
        <v>562</v>
      </c>
      <c r="F355" s="261" t="s">
        <v>563</v>
      </c>
      <c r="G355" s="262" t="s">
        <v>344</v>
      </c>
      <c r="H355" s="263">
        <v>7</v>
      </c>
      <c r="I355" s="264"/>
      <c r="J355" s="265">
        <f>ROUND(I355*H355,2)</f>
        <v>0</v>
      </c>
      <c r="K355" s="266"/>
      <c r="L355" s="267"/>
      <c r="M355" s="268" t="s">
        <v>1</v>
      </c>
      <c r="N355" s="269" t="s">
        <v>38</v>
      </c>
      <c r="O355" s="90"/>
      <c r="P355" s="228">
        <f>O355*H355</f>
        <v>0</v>
      </c>
      <c r="Q355" s="228">
        <v>0.00089999999999999998</v>
      </c>
      <c r="R355" s="228">
        <f>Q355*H355</f>
        <v>0.0063</v>
      </c>
      <c r="S355" s="228">
        <v>0</v>
      </c>
      <c r="T355" s="22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0" t="s">
        <v>169</v>
      </c>
      <c r="AT355" s="230" t="s">
        <v>263</v>
      </c>
      <c r="AU355" s="230" t="s">
        <v>83</v>
      </c>
      <c r="AY355" s="16" t="s">
        <v>118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6" t="s">
        <v>81</v>
      </c>
      <c r="BK355" s="231">
        <f>ROUND(I355*H355,2)</f>
        <v>0</v>
      </c>
      <c r="BL355" s="16" t="s">
        <v>124</v>
      </c>
      <c r="BM355" s="230" t="s">
        <v>564</v>
      </c>
    </row>
    <row r="356" s="2" customFormat="1">
      <c r="A356" s="37"/>
      <c r="B356" s="38"/>
      <c r="C356" s="39"/>
      <c r="D356" s="232" t="s">
        <v>126</v>
      </c>
      <c r="E356" s="39"/>
      <c r="F356" s="233" t="s">
        <v>565</v>
      </c>
      <c r="G356" s="39"/>
      <c r="H356" s="39"/>
      <c r="I356" s="234"/>
      <c r="J356" s="39"/>
      <c r="K356" s="39"/>
      <c r="L356" s="43"/>
      <c r="M356" s="235"/>
      <c r="N356" s="236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126</v>
      </c>
      <c r="AU356" s="16" t="s">
        <v>83</v>
      </c>
    </row>
    <row r="357" s="2" customFormat="1" ht="16.5" customHeight="1">
      <c r="A357" s="37"/>
      <c r="B357" s="38"/>
      <c r="C357" s="218" t="s">
        <v>566</v>
      </c>
      <c r="D357" s="218" t="s">
        <v>120</v>
      </c>
      <c r="E357" s="219" t="s">
        <v>567</v>
      </c>
      <c r="F357" s="220" t="s">
        <v>568</v>
      </c>
      <c r="G357" s="221" t="s">
        <v>344</v>
      </c>
      <c r="H357" s="222">
        <v>3</v>
      </c>
      <c r="I357" s="223"/>
      <c r="J357" s="224">
        <f>ROUND(I357*H357,2)</f>
        <v>0</v>
      </c>
      <c r="K357" s="225"/>
      <c r="L357" s="43"/>
      <c r="M357" s="226" t="s">
        <v>1</v>
      </c>
      <c r="N357" s="227" t="s">
        <v>38</v>
      </c>
      <c r="O357" s="90"/>
      <c r="P357" s="228">
        <f>O357*H357</f>
        <v>0</v>
      </c>
      <c r="Q357" s="228">
        <v>0.32906000000000002</v>
      </c>
      <c r="R357" s="228">
        <f>Q357*H357</f>
        <v>0.98718000000000006</v>
      </c>
      <c r="S357" s="228">
        <v>0</v>
      </c>
      <c r="T357" s="22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0" t="s">
        <v>124</v>
      </c>
      <c r="AT357" s="230" t="s">
        <v>120</v>
      </c>
      <c r="AU357" s="230" t="s">
        <v>83</v>
      </c>
      <c r="AY357" s="16" t="s">
        <v>118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6" t="s">
        <v>81</v>
      </c>
      <c r="BK357" s="231">
        <f>ROUND(I357*H357,2)</f>
        <v>0</v>
      </c>
      <c r="BL357" s="16" t="s">
        <v>124</v>
      </c>
      <c r="BM357" s="230" t="s">
        <v>569</v>
      </c>
    </row>
    <row r="358" s="2" customFormat="1">
      <c r="A358" s="37"/>
      <c r="B358" s="38"/>
      <c r="C358" s="39"/>
      <c r="D358" s="232" t="s">
        <v>126</v>
      </c>
      <c r="E358" s="39"/>
      <c r="F358" s="233" t="s">
        <v>568</v>
      </c>
      <c r="G358" s="39"/>
      <c r="H358" s="39"/>
      <c r="I358" s="234"/>
      <c r="J358" s="39"/>
      <c r="K358" s="39"/>
      <c r="L358" s="43"/>
      <c r="M358" s="235"/>
      <c r="N358" s="236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126</v>
      </c>
      <c r="AU358" s="16" t="s">
        <v>83</v>
      </c>
    </row>
    <row r="359" s="2" customFormat="1" ht="16.5" customHeight="1">
      <c r="A359" s="37"/>
      <c r="B359" s="38"/>
      <c r="C359" s="259" t="s">
        <v>570</v>
      </c>
      <c r="D359" s="259" t="s">
        <v>263</v>
      </c>
      <c r="E359" s="260" t="s">
        <v>571</v>
      </c>
      <c r="F359" s="261" t="s">
        <v>572</v>
      </c>
      <c r="G359" s="262" t="s">
        <v>344</v>
      </c>
      <c r="H359" s="263">
        <v>3</v>
      </c>
      <c r="I359" s="264"/>
      <c r="J359" s="265">
        <f>ROUND(I359*H359,2)</f>
        <v>0</v>
      </c>
      <c r="K359" s="266"/>
      <c r="L359" s="267"/>
      <c r="M359" s="268" t="s">
        <v>1</v>
      </c>
      <c r="N359" s="269" t="s">
        <v>38</v>
      </c>
      <c r="O359" s="90"/>
      <c r="P359" s="228">
        <f>O359*H359</f>
        <v>0</v>
      </c>
      <c r="Q359" s="228">
        <v>0.029499999999999998</v>
      </c>
      <c r="R359" s="228">
        <f>Q359*H359</f>
        <v>0.088499999999999995</v>
      </c>
      <c r="S359" s="228">
        <v>0</v>
      </c>
      <c r="T359" s="22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0" t="s">
        <v>169</v>
      </c>
      <c r="AT359" s="230" t="s">
        <v>263</v>
      </c>
      <c r="AU359" s="230" t="s">
        <v>83</v>
      </c>
      <c r="AY359" s="16" t="s">
        <v>118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6" t="s">
        <v>81</v>
      </c>
      <c r="BK359" s="231">
        <f>ROUND(I359*H359,2)</f>
        <v>0</v>
      </c>
      <c r="BL359" s="16" t="s">
        <v>124</v>
      </c>
      <c r="BM359" s="230" t="s">
        <v>573</v>
      </c>
    </row>
    <row r="360" s="2" customFormat="1">
      <c r="A360" s="37"/>
      <c r="B360" s="38"/>
      <c r="C360" s="39"/>
      <c r="D360" s="232" t="s">
        <v>126</v>
      </c>
      <c r="E360" s="39"/>
      <c r="F360" s="233" t="s">
        <v>574</v>
      </c>
      <c r="G360" s="39"/>
      <c r="H360" s="39"/>
      <c r="I360" s="234"/>
      <c r="J360" s="39"/>
      <c r="K360" s="39"/>
      <c r="L360" s="43"/>
      <c r="M360" s="235"/>
      <c r="N360" s="236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126</v>
      </c>
      <c r="AU360" s="16" t="s">
        <v>83</v>
      </c>
    </row>
    <row r="361" s="2" customFormat="1" ht="16.5" customHeight="1">
      <c r="A361" s="37"/>
      <c r="B361" s="38"/>
      <c r="C361" s="259" t="s">
        <v>575</v>
      </c>
      <c r="D361" s="259" t="s">
        <v>263</v>
      </c>
      <c r="E361" s="260" t="s">
        <v>576</v>
      </c>
      <c r="F361" s="261" t="s">
        <v>577</v>
      </c>
      <c r="G361" s="262" t="s">
        <v>344</v>
      </c>
      <c r="H361" s="263">
        <v>3</v>
      </c>
      <c r="I361" s="264"/>
      <c r="J361" s="265">
        <f>ROUND(I361*H361,2)</f>
        <v>0</v>
      </c>
      <c r="K361" s="266"/>
      <c r="L361" s="267"/>
      <c r="M361" s="268" t="s">
        <v>1</v>
      </c>
      <c r="N361" s="269" t="s">
        <v>38</v>
      </c>
      <c r="O361" s="90"/>
      <c r="P361" s="228">
        <f>O361*H361</f>
        <v>0</v>
      </c>
      <c r="Q361" s="228">
        <v>0.0019</v>
      </c>
      <c r="R361" s="228">
        <f>Q361*H361</f>
        <v>0.0057000000000000002</v>
      </c>
      <c r="S361" s="228">
        <v>0</v>
      </c>
      <c r="T361" s="22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0" t="s">
        <v>169</v>
      </c>
      <c r="AT361" s="230" t="s">
        <v>263</v>
      </c>
      <c r="AU361" s="230" t="s">
        <v>83</v>
      </c>
      <c r="AY361" s="16" t="s">
        <v>118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6" t="s">
        <v>81</v>
      </c>
      <c r="BK361" s="231">
        <f>ROUND(I361*H361,2)</f>
        <v>0</v>
      </c>
      <c r="BL361" s="16" t="s">
        <v>124</v>
      </c>
      <c r="BM361" s="230" t="s">
        <v>578</v>
      </c>
    </row>
    <row r="362" s="2" customFormat="1">
      <c r="A362" s="37"/>
      <c r="B362" s="38"/>
      <c r="C362" s="39"/>
      <c r="D362" s="232" t="s">
        <v>126</v>
      </c>
      <c r="E362" s="39"/>
      <c r="F362" s="233" t="s">
        <v>579</v>
      </c>
      <c r="G362" s="39"/>
      <c r="H362" s="39"/>
      <c r="I362" s="234"/>
      <c r="J362" s="39"/>
      <c r="K362" s="39"/>
      <c r="L362" s="43"/>
      <c r="M362" s="235"/>
      <c r="N362" s="236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126</v>
      </c>
      <c r="AU362" s="16" t="s">
        <v>83</v>
      </c>
    </row>
    <row r="363" s="2" customFormat="1" ht="24.15" customHeight="1">
      <c r="A363" s="37"/>
      <c r="B363" s="38"/>
      <c r="C363" s="218" t="s">
        <v>580</v>
      </c>
      <c r="D363" s="218" t="s">
        <v>120</v>
      </c>
      <c r="E363" s="219" t="s">
        <v>581</v>
      </c>
      <c r="F363" s="220" t="s">
        <v>582</v>
      </c>
      <c r="G363" s="221" t="s">
        <v>344</v>
      </c>
      <c r="H363" s="222">
        <v>32</v>
      </c>
      <c r="I363" s="223"/>
      <c r="J363" s="224">
        <f>ROUND(I363*H363,2)</f>
        <v>0</v>
      </c>
      <c r="K363" s="225"/>
      <c r="L363" s="43"/>
      <c r="M363" s="226" t="s">
        <v>1</v>
      </c>
      <c r="N363" s="227" t="s">
        <v>38</v>
      </c>
      <c r="O363" s="90"/>
      <c r="P363" s="228">
        <f>O363*H363</f>
        <v>0</v>
      </c>
      <c r="Q363" s="228">
        <v>0.00016000000000000001</v>
      </c>
      <c r="R363" s="228">
        <f>Q363*H363</f>
        <v>0.0051200000000000004</v>
      </c>
      <c r="S363" s="228">
        <v>0</v>
      </c>
      <c r="T363" s="22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0" t="s">
        <v>124</v>
      </c>
      <c r="AT363" s="230" t="s">
        <v>120</v>
      </c>
      <c r="AU363" s="230" t="s">
        <v>83</v>
      </c>
      <c r="AY363" s="16" t="s">
        <v>118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6" t="s">
        <v>81</v>
      </c>
      <c r="BK363" s="231">
        <f>ROUND(I363*H363,2)</f>
        <v>0</v>
      </c>
      <c r="BL363" s="16" t="s">
        <v>124</v>
      </c>
      <c r="BM363" s="230" t="s">
        <v>583</v>
      </c>
    </row>
    <row r="364" s="2" customFormat="1">
      <c r="A364" s="37"/>
      <c r="B364" s="38"/>
      <c r="C364" s="39"/>
      <c r="D364" s="232" t="s">
        <v>126</v>
      </c>
      <c r="E364" s="39"/>
      <c r="F364" s="233" t="s">
        <v>584</v>
      </c>
      <c r="G364" s="39"/>
      <c r="H364" s="39"/>
      <c r="I364" s="234"/>
      <c r="J364" s="39"/>
      <c r="K364" s="39"/>
      <c r="L364" s="43"/>
      <c r="M364" s="235"/>
      <c r="N364" s="236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126</v>
      </c>
      <c r="AU364" s="16" t="s">
        <v>83</v>
      </c>
    </row>
    <row r="365" s="2" customFormat="1" ht="21.75" customHeight="1">
      <c r="A365" s="37"/>
      <c r="B365" s="38"/>
      <c r="C365" s="218" t="s">
        <v>585</v>
      </c>
      <c r="D365" s="218" t="s">
        <v>120</v>
      </c>
      <c r="E365" s="219" t="s">
        <v>586</v>
      </c>
      <c r="F365" s="220" t="s">
        <v>587</v>
      </c>
      <c r="G365" s="221" t="s">
        <v>165</v>
      </c>
      <c r="H365" s="222">
        <v>501.5</v>
      </c>
      <c r="I365" s="223"/>
      <c r="J365" s="224">
        <f>ROUND(I365*H365,2)</f>
        <v>0</v>
      </c>
      <c r="K365" s="225"/>
      <c r="L365" s="43"/>
      <c r="M365" s="226" t="s">
        <v>1</v>
      </c>
      <c r="N365" s="227" t="s">
        <v>38</v>
      </c>
      <c r="O365" s="90"/>
      <c r="P365" s="228">
        <f>O365*H365</f>
        <v>0</v>
      </c>
      <c r="Q365" s="228">
        <v>0.00019000000000000001</v>
      </c>
      <c r="R365" s="228">
        <f>Q365*H365</f>
        <v>0.095285000000000009</v>
      </c>
      <c r="S365" s="228">
        <v>0</v>
      </c>
      <c r="T365" s="229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30" t="s">
        <v>124</v>
      </c>
      <c r="AT365" s="230" t="s">
        <v>120</v>
      </c>
      <c r="AU365" s="230" t="s">
        <v>83</v>
      </c>
      <c r="AY365" s="16" t="s">
        <v>118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6" t="s">
        <v>81</v>
      </c>
      <c r="BK365" s="231">
        <f>ROUND(I365*H365,2)</f>
        <v>0</v>
      </c>
      <c r="BL365" s="16" t="s">
        <v>124</v>
      </c>
      <c r="BM365" s="230" t="s">
        <v>588</v>
      </c>
    </row>
    <row r="366" s="2" customFormat="1">
      <c r="A366" s="37"/>
      <c r="B366" s="38"/>
      <c r="C366" s="39"/>
      <c r="D366" s="232" t="s">
        <v>126</v>
      </c>
      <c r="E366" s="39"/>
      <c r="F366" s="233" t="s">
        <v>589</v>
      </c>
      <c r="G366" s="39"/>
      <c r="H366" s="39"/>
      <c r="I366" s="234"/>
      <c r="J366" s="39"/>
      <c r="K366" s="39"/>
      <c r="L366" s="43"/>
      <c r="M366" s="235"/>
      <c r="N366" s="236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126</v>
      </c>
      <c r="AU366" s="16" t="s">
        <v>83</v>
      </c>
    </row>
    <row r="367" s="13" customFormat="1">
      <c r="A367" s="13"/>
      <c r="B367" s="237"/>
      <c r="C367" s="238"/>
      <c r="D367" s="232" t="s">
        <v>128</v>
      </c>
      <c r="E367" s="239" t="s">
        <v>1</v>
      </c>
      <c r="F367" s="240" t="s">
        <v>590</v>
      </c>
      <c r="G367" s="238"/>
      <c r="H367" s="241">
        <v>501.5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128</v>
      </c>
      <c r="AU367" s="247" t="s">
        <v>83</v>
      </c>
      <c r="AV367" s="13" t="s">
        <v>83</v>
      </c>
      <c r="AW367" s="13" t="s">
        <v>30</v>
      </c>
      <c r="AX367" s="13" t="s">
        <v>81</v>
      </c>
      <c r="AY367" s="247" t="s">
        <v>118</v>
      </c>
    </row>
    <row r="368" s="2" customFormat="1" ht="16.5" customHeight="1">
      <c r="A368" s="37"/>
      <c r="B368" s="38"/>
      <c r="C368" s="218" t="s">
        <v>591</v>
      </c>
      <c r="D368" s="218" t="s">
        <v>120</v>
      </c>
      <c r="E368" s="219" t="s">
        <v>592</v>
      </c>
      <c r="F368" s="220" t="s">
        <v>593</v>
      </c>
      <c r="G368" s="221" t="s">
        <v>462</v>
      </c>
      <c r="H368" s="222">
        <v>27</v>
      </c>
      <c r="I368" s="223"/>
      <c r="J368" s="224">
        <f>ROUND(I368*H368,2)</f>
        <v>0</v>
      </c>
      <c r="K368" s="225"/>
      <c r="L368" s="43"/>
      <c r="M368" s="226" t="s">
        <v>1</v>
      </c>
      <c r="N368" s="227" t="s">
        <v>38</v>
      </c>
      <c r="O368" s="90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0" t="s">
        <v>124</v>
      </c>
      <c r="AT368" s="230" t="s">
        <v>120</v>
      </c>
      <c r="AU368" s="230" t="s">
        <v>83</v>
      </c>
      <c r="AY368" s="16" t="s">
        <v>118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6" t="s">
        <v>81</v>
      </c>
      <c r="BK368" s="231">
        <f>ROUND(I368*H368,2)</f>
        <v>0</v>
      </c>
      <c r="BL368" s="16" t="s">
        <v>124</v>
      </c>
      <c r="BM368" s="230" t="s">
        <v>594</v>
      </c>
    </row>
    <row r="369" s="2" customFormat="1">
      <c r="A369" s="37"/>
      <c r="B369" s="38"/>
      <c r="C369" s="39"/>
      <c r="D369" s="232" t="s">
        <v>126</v>
      </c>
      <c r="E369" s="39"/>
      <c r="F369" s="233" t="s">
        <v>593</v>
      </c>
      <c r="G369" s="39"/>
      <c r="H369" s="39"/>
      <c r="I369" s="234"/>
      <c r="J369" s="39"/>
      <c r="K369" s="39"/>
      <c r="L369" s="43"/>
      <c r="M369" s="235"/>
      <c r="N369" s="236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126</v>
      </c>
      <c r="AU369" s="16" t="s">
        <v>83</v>
      </c>
    </row>
    <row r="370" s="2" customFormat="1" ht="21.75" customHeight="1">
      <c r="A370" s="37"/>
      <c r="B370" s="38"/>
      <c r="C370" s="218" t="s">
        <v>595</v>
      </c>
      <c r="D370" s="218" t="s">
        <v>120</v>
      </c>
      <c r="E370" s="219" t="s">
        <v>596</v>
      </c>
      <c r="F370" s="220" t="s">
        <v>597</v>
      </c>
      <c r="G370" s="221" t="s">
        <v>165</v>
      </c>
      <c r="H370" s="222">
        <v>450.5</v>
      </c>
      <c r="I370" s="223"/>
      <c r="J370" s="224">
        <f>ROUND(I370*H370,2)</f>
        <v>0</v>
      </c>
      <c r="K370" s="225"/>
      <c r="L370" s="43"/>
      <c r="M370" s="226" t="s">
        <v>1</v>
      </c>
      <c r="N370" s="227" t="s">
        <v>38</v>
      </c>
      <c r="O370" s="90"/>
      <c r="P370" s="228">
        <f>O370*H370</f>
        <v>0</v>
      </c>
      <c r="Q370" s="228">
        <v>0.00012999999999999999</v>
      </c>
      <c r="R370" s="228">
        <f>Q370*H370</f>
        <v>0.058564999999999992</v>
      </c>
      <c r="S370" s="228">
        <v>0</v>
      </c>
      <c r="T370" s="229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0" t="s">
        <v>124</v>
      </c>
      <c r="AT370" s="230" t="s">
        <v>120</v>
      </c>
      <c r="AU370" s="230" t="s">
        <v>83</v>
      </c>
      <c r="AY370" s="16" t="s">
        <v>118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6" t="s">
        <v>81</v>
      </c>
      <c r="BK370" s="231">
        <f>ROUND(I370*H370,2)</f>
        <v>0</v>
      </c>
      <c r="BL370" s="16" t="s">
        <v>124</v>
      </c>
      <c r="BM370" s="230" t="s">
        <v>598</v>
      </c>
    </row>
    <row r="371" s="2" customFormat="1">
      <c r="A371" s="37"/>
      <c r="B371" s="38"/>
      <c r="C371" s="39"/>
      <c r="D371" s="232" t="s">
        <v>126</v>
      </c>
      <c r="E371" s="39"/>
      <c r="F371" s="233" t="s">
        <v>599</v>
      </c>
      <c r="G371" s="39"/>
      <c r="H371" s="39"/>
      <c r="I371" s="234"/>
      <c r="J371" s="39"/>
      <c r="K371" s="39"/>
      <c r="L371" s="43"/>
      <c r="M371" s="235"/>
      <c r="N371" s="236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126</v>
      </c>
      <c r="AU371" s="16" t="s">
        <v>83</v>
      </c>
    </row>
    <row r="372" s="13" customFormat="1">
      <c r="A372" s="13"/>
      <c r="B372" s="237"/>
      <c r="C372" s="238"/>
      <c r="D372" s="232" t="s">
        <v>128</v>
      </c>
      <c r="E372" s="239" t="s">
        <v>1</v>
      </c>
      <c r="F372" s="240" t="s">
        <v>517</v>
      </c>
      <c r="G372" s="238"/>
      <c r="H372" s="241">
        <v>450.5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7" t="s">
        <v>128</v>
      </c>
      <c r="AU372" s="247" t="s">
        <v>83</v>
      </c>
      <c r="AV372" s="13" t="s">
        <v>83</v>
      </c>
      <c r="AW372" s="13" t="s">
        <v>30</v>
      </c>
      <c r="AX372" s="13" t="s">
        <v>81</v>
      </c>
      <c r="AY372" s="247" t="s">
        <v>118</v>
      </c>
    </row>
    <row r="373" s="2" customFormat="1" ht="16.5" customHeight="1">
      <c r="A373" s="37"/>
      <c r="B373" s="38"/>
      <c r="C373" s="218" t="s">
        <v>600</v>
      </c>
      <c r="D373" s="218" t="s">
        <v>120</v>
      </c>
      <c r="E373" s="219" t="s">
        <v>601</v>
      </c>
      <c r="F373" s="220" t="s">
        <v>602</v>
      </c>
      <c r="G373" s="221" t="s">
        <v>165</v>
      </c>
      <c r="H373" s="222">
        <v>300</v>
      </c>
      <c r="I373" s="223"/>
      <c r="J373" s="224">
        <f>ROUND(I373*H373,2)</f>
        <v>0</v>
      </c>
      <c r="K373" s="225"/>
      <c r="L373" s="43"/>
      <c r="M373" s="226" t="s">
        <v>1</v>
      </c>
      <c r="N373" s="227" t="s">
        <v>38</v>
      </c>
      <c r="O373" s="90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0" t="s">
        <v>124</v>
      </c>
      <c r="AT373" s="230" t="s">
        <v>120</v>
      </c>
      <c r="AU373" s="230" t="s">
        <v>83</v>
      </c>
      <c r="AY373" s="16" t="s">
        <v>118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6" t="s">
        <v>81</v>
      </c>
      <c r="BK373" s="231">
        <f>ROUND(I373*H373,2)</f>
        <v>0</v>
      </c>
      <c r="BL373" s="16" t="s">
        <v>124</v>
      </c>
      <c r="BM373" s="230" t="s">
        <v>603</v>
      </c>
    </row>
    <row r="374" s="2" customFormat="1">
      <c r="A374" s="37"/>
      <c r="B374" s="38"/>
      <c r="C374" s="39"/>
      <c r="D374" s="232" t="s">
        <v>126</v>
      </c>
      <c r="E374" s="39"/>
      <c r="F374" s="233" t="s">
        <v>604</v>
      </c>
      <c r="G374" s="39"/>
      <c r="H374" s="39"/>
      <c r="I374" s="234"/>
      <c r="J374" s="39"/>
      <c r="K374" s="39"/>
      <c r="L374" s="43"/>
      <c r="M374" s="235"/>
      <c r="N374" s="236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126</v>
      </c>
      <c r="AU374" s="16" t="s">
        <v>83</v>
      </c>
    </row>
    <row r="375" s="2" customFormat="1" ht="16.5" customHeight="1">
      <c r="A375" s="37"/>
      <c r="B375" s="38"/>
      <c r="C375" s="218" t="s">
        <v>605</v>
      </c>
      <c r="D375" s="218" t="s">
        <v>120</v>
      </c>
      <c r="E375" s="219" t="s">
        <v>606</v>
      </c>
      <c r="F375" s="220" t="s">
        <v>607</v>
      </c>
      <c r="G375" s="221" t="s">
        <v>355</v>
      </c>
      <c r="H375" s="222">
        <v>27</v>
      </c>
      <c r="I375" s="223"/>
      <c r="J375" s="224">
        <f>ROUND(I375*H375,2)</f>
        <v>0</v>
      </c>
      <c r="K375" s="225"/>
      <c r="L375" s="43"/>
      <c r="M375" s="226" t="s">
        <v>1</v>
      </c>
      <c r="N375" s="227" t="s">
        <v>38</v>
      </c>
      <c r="O375" s="90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0" t="s">
        <v>124</v>
      </c>
      <c r="AT375" s="230" t="s">
        <v>120</v>
      </c>
      <c r="AU375" s="230" t="s">
        <v>83</v>
      </c>
      <c r="AY375" s="16" t="s">
        <v>118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6" t="s">
        <v>81</v>
      </c>
      <c r="BK375" s="231">
        <f>ROUND(I375*H375,2)</f>
        <v>0</v>
      </c>
      <c r="BL375" s="16" t="s">
        <v>124</v>
      </c>
      <c r="BM375" s="230" t="s">
        <v>608</v>
      </c>
    </row>
    <row r="376" s="2" customFormat="1">
      <c r="A376" s="37"/>
      <c r="B376" s="38"/>
      <c r="C376" s="39"/>
      <c r="D376" s="232" t="s">
        <v>126</v>
      </c>
      <c r="E376" s="39"/>
      <c r="F376" s="233" t="s">
        <v>607</v>
      </c>
      <c r="G376" s="39"/>
      <c r="H376" s="39"/>
      <c r="I376" s="234"/>
      <c r="J376" s="39"/>
      <c r="K376" s="39"/>
      <c r="L376" s="43"/>
      <c r="M376" s="235"/>
      <c r="N376" s="236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126</v>
      </c>
      <c r="AU376" s="16" t="s">
        <v>83</v>
      </c>
    </row>
    <row r="377" s="2" customFormat="1" ht="16.5" customHeight="1">
      <c r="A377" s="37"/>
      <c r="B377" s="38"/>
      <c r="C377" s="218" t="s">
        <v>609</v>
      </c>
      <c r="D377" s="218" t="s">
        <v>120</v>
      </c>
      <c r="E377" s="219" t="s">
        <v>610</v>
      </c>
      <c r="F377" s="220" t="s">
        <v>611</v>
      </c>
      <c r="G377" s="221" t="s">
        <v>355</v>
      </c>
      <c r="H377" s="222">
        <v>1</v>
      </c>
      <c r="I377" s="223"/>
      <c r="J377" s="224">
        <f>ROUND(I377*H377,2)</f>
        <v>0</v>
      </c>
      <c r="K377" s="225"/>
      <c r="L377" s="43"/>
      <c r="M377" s="226" t="s">
        <v>1</v>
      </c>
      <c r="N377" s="227" t="s">
        <v>38</v>
      </c>
      <c r="O377" s="90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0" t="s">
        <v>124</v>
      </c>
      <c r="AT377" s="230" t="s">
        <v>120</v>
      </c>
      <c r="AU377" s="230" t="s">
        <v>83</v>
      </c>
      <c r="AY377" s="16" t="s">
        <v>118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6" t="s">
        <v>81</v>
      </c>
      <c r="BK377" s="231">
        <f>ROUND(I377*H377,2)</f>
        <v>0</v>
      </c>
      <c r="BL377" s="16" t="s">
        <v>124</v>
      </c>
      <c r="BM377" s="230" t="s">
        <v>612</v>
      </c>
    </row>
    <row r="378" s="2" customFormat="1">
      <c r="A378" s="37"/>
      <c r="B378" s="38"/>
      <c r="C378" s="39"/>
      <c r="D378" s="232" t="s">
        <v>126</v>
      </c>
      <c r="E378" s="39"/>
      <c r="F378" s="233" t="s">
        <v>613</v>
      </c>
      <c r="G378" s="39"/>
      <c r="H378" s="39"/>
      <c r="I378" s="234"/>
      <c r="J378" s="39"/>
      <c r="K378" s="39"/>
      <c r="L378" s="43"/>
      <c r="M378" s="235"/>
      <c r="N378" s="236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126</v>
      </c>
      <c r="AU378" s="16" t="s">
        <v>83</v>
      </c>
    </row>
    <row r="379" s="12" customFormat="1" ht="22.8" customHeight="1">
      <c r="A379" s="12"/>
      <c r="B379" s="202"/>
      <c r="C379" s="203"/>
      <c r="D379" s="204" t="s">
        <v>72</v>
      </c>
      <c r="E379" s="216" t="s">
        <v>174</v>
      </c>
      <c r="F379" s="216" t="s">
        <v>614</v>
      </c>
      <c r="G379" s="203"/>
      <c r="H379" s="203"/>
      <c r="I379" s="206"/>
      <c r="J379" s="217">
        <f>BK379</f>
        <v>0</v>
      </c>
      <c r="K379" s="203"/>
      <c r="L379" s="208"/>
      <c r="M379" s="209"/>
      <c r="N379" s="210"/>
      <c r="O379" s="210"/>
      <c r="P379" s="211">
        <f>SUM(P380:P393)</f>
        <v>0</v>
      </c>
      <c r="Q379" s="210"/>
      <c r="R379" s="211">
        <f>SUM(R380:R393)</f>
        <v>4.3384299999999998</v>
      </c>
      <c r="S379" s="210"/>
      <c r="T379" s="212">
        <f>SUM(T380:T393)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3" t="s">
        <v>81</v>
      </c>
      <c r="AT379" s="214" t="s">
        <v>72</v>
      </c>
      <c r="AU379" s="214" t="s">
        <v>81</v>
      </c>
      <c r="AY379" s="213" t="s">
        <v>118</v>
      </c>
      <c r="BK379" s="215">
        <f>SUM(BK380:BK393)</f>
        <v>0</v>
      </c>
    </row>
    <row r="380" s="2" customFormat="1" ht="33" customHeight="1">
      <c r="A380" s="37"/>
      <c r="B380" s="38"/>
      <c r="C380" s="218" t="s">
        <v>615</v>
      </c>
      <c r="D380" s="218" t="s">
        <v>120</v>
      </c>
      <c r="E380" s="219" t="s">
        <v>616</v>
      </c>
      <c r="F380" s="220" t="s">
        <v>617</v>
      </c>
      <c r="G380" s="221" t="s">
        <v>165</v>
      </c>
      <c r="H380" s="222">
        <v>27</v>
      </c>
      <c r="I380" s="223"/>
      <c r="J380" s="224">
        <f>ROUND(I380*H380,2)</f>
        <v>0</v>
      </c>
      <c r="K380" s="225"/>
      <c r="L380" s="43"/>
      <c r="M380" s="226" t="s">
        <v>1</v>
      </c>
      <c r="N380" s="227" t="s">
        <v>38</v>
      </c>
      <c r="O380" s="90"/>
      <c r="P380" s="228">
        <f>O380*H380</f>
        <v>0</v>
      </c>
      <c r="Q380" s="228">
        <v>0.15540000000000001</v>
      </c>
      <c r="R380" s="228">
        <f>Q380*H380</f>
        <v>4.1958000000000002</v>
      </c>
      <c r="S380" s="228">
        <v>0</v>
      </c>
      <c r="T380" s="229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0" t="s">
        <v>124</v>
      </c>
      <c r="AT380" s="230" t="s">
        <v>120</v>
      </c>
      <c r="AU380" s="230" t="s">
        <v>83</v>
      </c>
      <c r="AY380" s="16" t="s">
        <v>118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6" t="s">
        <v>81</v>
      </c>
      <c r="BK380" s="231">
        <f>ROUND(I380*H380,2)</f>
        <v>0</v>
      </c>
      <c r="BL380" s="16" t="s">
        <v>124</v>
      </c>
      <c r="BM380" s="230" t="s">
        <v>618</v>
      </c>
    </row>
    <row r="381" s="2" customFormat="1">
      <c r="A381" s="37"/>
      <c r="B381" s="38"/>
      <c r="C381" s="39"/>
      <c r="D381" s="232" t="s">
        <v>126</v>
      </c>
      <c r="E381" s="39"/>
      <c r="F381" s="233" t="s">
        <v>619</v>
      </c>
      <c r="G381" s="39"/>
      <c r="H381" s="39"/>
      <c r="I381" s="234"/>
      <c r="J381" s="39"/>
      <c r="K381" s="39"/>
      <c r="L381" s="43"/>
      <c r="M381" s="235"/>
      <c r="N381" s="236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126</v>
      </c>
      <c r="AU381" s="16" t="s">
        <v>83</v>
      </c>
    </row>
    <row r="382" s="2" customFormat="1" ht="24.15" customHeight="1">
      <c r="A382" s="37"/>
      <c r="B382" s="38"/>
      <c r="C382" s="218" t="s">
        <v>620</v>
      </c>
      <c r="D382" s="218" t="s">
        <v>120</v>
      </c>
      <c r="E382" s="219" t="s">
        <v>621</v>
      </c>
      <c r="F382" s="220" t="s">
        <v>622</v>
      </c>
      <c r="G382" s="221" t="s">
        <v>165</v>
      </c>
      <c r="H382" s="222">
        <v>481.60000000000002</v>
      </c>
      <c r="I382" s="223"/>
      <c r="J382" s="224">
        <f>ROUND(I382*H382,2)</f>
        <v>0</v>
      </c>
      <c r="K382" s="225"/>
      <c r="L382" s="43"/>
      <c r="M382" s="226" t="s">
        <v>1</v>
      </c>
      <c r="N382" s="227" t="s">
        <v>38</v>
      </c>
      <c r="O382" s="90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0" t="s">
        <v>124</v>
      </c>
      <c r="AT382" s="230" t="s">
        <v>120</v>
      </c>
      <c r="AU382" s="230" t="s">
        <v>83</v>
      </c>
      <c r="AY382" s="16" t="s">
        <v>118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6" t="s">
        <v>81</v>
      </c>
      <c r="BK382" s="231">
        <f>ROUND(I382*H382,2)</f>
        <v>0</v>
      </c>
      <c r="BL382" s="16" t="s">
        <v>124</v>
      </c>
      <c r="BM382" s="230" t="s">
        <v>623</v>
      </c>
    </row>
    <row r="383" s="2" customFormat="1">
      <c r="A383" s="37"/>
      <c r="B383" s="38"/>
      <c r="C383" s="39"/>
      <c r="D383" s="232" t="s">
        <v>126</v>
      </c>
      <c r="E383" s="39"/>
      <c r="F383" s="233" t="s">
        <v>624</v>
      </c>
      <c r="G383" s="39"/>
      <c r="H383" s="39"/>
      <c r="I383" s="234"/>
      <c r="J383" s="39"/>
      <c r="K383" s="39"/>
      <c r="L383" s="43"/>
      <c r="M383" s="235"/>
      <c r="N383" s="236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126</v>
      </c>
      <c r="AU383" s="16" t="s">
        <v>83</v>
      </c>
    </row>
    <row r="384" s="13" customFormat="1">
      <c r="A384" s="13"/>
      <c r="B384" s="237"/>
      <c r="C384" s="238"/>
      <c r="D384" s="232" t="s">
        <v>128</v>
      </c>
      <c r="E384" s="239" t="s">
        <v>1</v>
      </c>
      <c r="F384" s="240" t="s">
        <v>625</v>
      </c>
      <c r="G384" s="238"/>
      <c r="H384" s="241">
        <v>481.60000000000002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128</v>
      </c>
      <c r="AU384" s="247" t="s">
        <v>83</v>
      </c>
      <c r="AV384" s="13" t="s">
        <v>83</v>
      </c>
      <c r="AW384" s="13" t="s">
        <v>30</v>
      </c>
      <c r="AX384" s="13" t="s">
        <v>81</v>
      </c>
      <c r="AY384" s="247" t="s">
        <v>118</v>
      </c>
    </row>
    <row r="385" s="2" customFormat="1" ht="24.15" customHeight="1">
      <c r="A385" s="37"/>
      <c r="B385" s="38"/>
      <c r="C385" s="218" t="s">
        <v>626</v>
      </c>
      <c r="D385" s="218" t="s">
        <v>120</v>
      </c>
      <c r="E385" s="219" t="s">
        <v>627</v>
      </c>
      <c r="F385" s="220" t="s">
        <v>628</v>
      </c>
      <c r="G385" s="221" t="s">
        <v>165</v>
      </c>
      <c r="H385" s="222">
        <v>419.5</v>
      </c>
      <c r="I385" s="223"/>
      <c r="J385" s="224">
        <f>ROUND(I385*H385,2)</f>
        <v>0</v>
      </c>
      <c r="K385" s="225"/>
      <c r="L385" s="43"/>
      <c r="M385" s="226" t="s">
        <v>1</v>
      </c>
      <c r="N385" s="227" t="s">
        <v>38</v>
      </c>
      <c r="O385" s="90"/>
      <c r="P385" s="228">
        <f>O385*H385</f>
        <v>0</v>
      </c>
      <c r="Q385" s="228">
        <v>0.00034000000000000002</v>
      </c>
      <c r="R385" s="228">
        <f>Q385*H385</f>
        <v>0.14263000000000001</v>
      </c>
      <c r="S385" s="228">
        <v>0</v>
      </c>
      <c r="T385" s="22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0" t="s">
        <v>124</v>
      </c>
      <c r="AT385" s="230" t="s">
        <v>120</v>
      </c>
      <c r="AU385" s="230" t="s">
        <v>83</v>
      </c>
      <c r="AY385" s="16" t="s">
        <v>118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6" t="s">
        <v>81</v>
      </c>
      <c r="BK385" s="231">
        <f>ROUND(I385*H385,2)</f>
        <v>0</v>
      </c>
      <c r="BL385" s="16" t="s">
        <v>124</v>
      </c>
      <c r="BM385" s="230" t="s">
        <v>629</v>
      </c>
    </row>
    <row r="386" s="2" customFormat="1">
      <c r="A386" s="37"/>
      <c r="B386" s="38"/>
      <c r="C386" s="39"/>
      <c r="D386" s="232" t="s">
        <v>126</v>
      </c>
      <c r="E386" s="39"/>
      <c r="F386" s="233" t="s">
        <v>630</v>
      </c>
      <c r="G386" s="39"/>
      <c r="H386" s="39"/>
      <c r="I386" s="234"/>
      <c r="J386" s="39"/>
      <c r="K386" s="39"/>
      <c r="L386" s="43"/>
      <c r="M386" s="235"/>
      <c r="N386" s="236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126</v>
      </c>
      <c r="AU386" s="16" t="s">
        <v>83</v>
      </c>
    </row>
    <row r="387" s="13" customFormat="1">
      <c r="A387" s="13"/>
      <c r="B387" s="237"/>
      <c r="C387" s="238"/>
      <c r="D387" s="232" t="s">
        <v>128</v>
      </c>
      <c r="E387" s="239" t="s">
        <v>1</v>
      </c>
      <c r="F387" s="240" t="s">
        <v>631</v>
      </c>
      <c r="G387" s="238"/>
      <c r="H387" s="241">
        <v>419.5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128</v>
      </c>
      <c r="AU387" s="247" t="s">
        <v>83</v>
      </c>
      <c r="AV387" s="13" t="s">
        <v>83</v>
      </c>
      <c r="AW387" s="13" t="s">
        <v>30</v>
      </c>
      <c r="AX387" s="13" t="s">
        <v>81</v>
      </c>
      <c r="AY387" s="247" t="s">
        <v>118</v>
      </c>
    </row>
    <row r="388" s="2" customFormat="1" ht="24.15" customHeight="1">
      <c r="A388" s="37"/>
      <c r="B388" s="38"/>
      <c r="C388" s="218" t="s">
        <v>632</v>
      </c>
      <c r="D388" s="218" t="s">
        <v>120</v>
      </c>
      <c r="E388" s="219" t="s">
        <v>633</v>
      </c>
      <c r="F388" s="220" t="s">
        <v>634</v>
      </c>
      <c r="G388" s="221" t="s">
        <v>165</v>
      </c>
      <c r="H388" s="222">
        <v>481.60000000000002</v>
      </c>
      <c r="I388" s="223"/>
      <c r="J388" s="224">
        <f>ROUND(I388*H388,2)</f>
        <v>0</v>
      </c>
      <c r="K388" s="225"/>
      <c r="L388" s="43"/>
      <c r="M388" s="226" t="s">
        <v>1</v>
      </c>
      <c r="N388" s="227" t="s">
        <v>38</v>
      </c>
      <c r="O388" s="90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0" t="s">
        <v>124</v>
      </c>
      <c r="AT388" s="230" t="s">
        <v>120</v>
      </c>
      <c r="AU388" s="230" t="s">
        <v>83</v>
      </c>
      <c r="AY388" s="16" t="s">
        <v>118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6" t="s">
        <v>81</v>
      </c>
      <c r="BK388" s="231">
        <f>ROUND(I388*H388,2)</f>
        <v>0</v>
      </c>
      <c r="BL388" s="16" t="s">
        <v>124</v>
      </c>
      <c r="BM388" s="230" t="s">
        <v>635</v>
      </c>
    </row>
    <row r="389" s="2" customFormat="1">
      <c r="A389" s="37"/>
      <c r="B389" s="38"/>
      <c r="C389" s="39"/>
      <c r="D389" s="232" t="s">
        <v>126</v>
      </c>
      <c r="E389" s="39"/>
      <c r="F389" s="233" t="s">
        <v>636</v>
      </c>
      <c r="G389" s="39"/>
      <c r="H389" s="39"/>
      <c r="I389" s="234"/>
      <c r="J389" s="39"/>
      <c r="K389" s="39"/>
      <c r="L389" s="43"/>
      <c r="M389" s="235"/>
      <c r="N389" s="236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126</v>
      </c>
      <c r="AU389" s="16" t="s">
        <v>83</v>
      </c>
    </row>
    <row r="390" s="2" customFormat="1" ht="21.75" customHeight="1">
      <c r="A390" s="37"/>
      <c r="B390" s="38"/>
      <c r="C390" s="218" t="s">
        <v>637</v>
      </c>
      <c r="D390" s="218" t="s">
        <v>120</v>
      </c>
      <c r="E390" s="219" t="s">
        <v>638</v>
      </c>
      <c r="F390" s="220" t="s">
        <v>639</v>
      </c>
      <c r="G390" s="221" t="s">
        <v>165</v>
      </c>
      <c r="H390" s="222">
        <v>27</v>
      </c>
      <c r="I390" s="223"/>
      <c r="J390" s="224">
        <f>ROUND(I390*H390,2)</f>
        <v>0</v>
      </c>
      <c r="K390" s="225"/>
      <c r="L390" s="43"/>
      <c r="M390" s="226" t="s">
        <v>1</v>
      </c>
      <c r="N390" s="227" t="s">
        <v>38</v>
      </c>
      <c r="O390" s="90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0" t="s">
        <v>124</v>
      </c>
      <c r="AT390" s="230" t="s">
        <v>120</v>
      </c>
      <c r="AU390" s="230" t="s">
        <v>83</v>
      </c>
      <c r="AY390" s="16" t="s">
        <v>118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6" t="s">
        <v>81</v>
      </c>
      <c r="BK390" s="231">
        <f>ROUND(I390*H390,2)</f>
        <v>0</v>
      </c>
      <c r="BL390" s="16" t="s">
        <v>124</v>
      </c>
      <c r="BM390" s="230" t="s">
        <v>640</v>
      </c>
    </row>
    <row r="391" s="2" customFormat="1">
      <c r="A391" s="37"/>
      <c r="B391" s="38"/>
      <c r="C391" s="39"/>
      <c r="D391" s="232" t="s">
        <v>126</v>
      </c>
      <c r="E391" s="39"/>
      <c r="F391" s="233" t="s">
        <v>641</v>
      </c>
      <c r="G391" s="39"/>
      <c r="H391" s="39"/>
      <c r="I391" s="234"/>
      <c r="J391" s="39"/>
      <c r="K391" s="39"/>
      <c r="L391" s="43"/>
      <c r="M391" s="235"/>
      <c r="N391" s="236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126</v>
      </c>
      <c r="AU391" s="16" t="s">
        <v>83</v>
      </c>
    </row>
    <row r="392" s="2" customFormat="1" ht="24.15" customHeight="1">
      <c r="A392" s="37"/>
      <c r="B392" s="38"/>
      <c r="C392" s="218" t="s">
        <v>642</v>
      </c>
      <c r="D392" s="218" t="s">
        <v>120</v>
      </c>
      <c r="E392" s="219" t="s">
        <v>643</v>
      </c>
      <c r="F392" s="220" t="s">
        <v>644</v>
      </c>
      <c r="G392" s="221" t="s">
        <v>123</v>
      </c>
      <c r="H392" s="222">
        <v>122</v>
      </c>
      <c r="I392" s="223"/>
      <c r="J392" s="224">
        <f>ROUND(I392*H392,2)</f>
        <v>0</v>
      </c>
      <c r="K392" s="225"/>
      <c r="L392" s="43"/>
      <c r="M392" s="226" t="s">
        <v>1</v>
      </c>
      <c r="N392" s="227" t="s">
        <v>38</v>
      </c>
      <c r="O392" s="90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0" t="s">
        <v>124</v>
      </c>
      <c r="AT392" s="230" t="s">
        <v>120</v>
      </c>
      <c r="AU392" s="230" t="s">
        <v>83</v>
      </c>
      <c r="AY392" s="16" t="s">
        <v>118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6" t="s">
        <v>81</v>
      </c>
      <c r="BK392" s="231">
        <f>ROUND(I392*H392,2)</f>
        <v>0</v>
      </c>
      <c r="BL392" s="16" t="s">
        <v>124</v>
      </c>
      <c r="BM392" s="230" t="s">
        <v>645</v>
      </c>
    </row>
    <row r="393" s="2" customFormat="1">
      <c r="A393" s="37"/>
      <c r="B393" s="38"/>
      <c r="C393" s="39"/>
      <c r="D393" s="232" t="s">
        <v>126</v>
      </c>
      <c r="E393" s="39"/>
      <c r="F393" s="233" t="s">
        <v>646</v>
      </c>
      <c r="G393" s="39"/>
      <c r="H393" s="39"/>
      <c r="I393" s="234"/>
      <c r="J393" s="39"/>
      <c r="K393" s="39"/>
      <c r="L393" s="43"/>
      <c r="M393" s="235"/>
      <c r="N393" s="236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126</v>
      </c>
      <c r="AU393" s="16" t="s">
        <v>83</v>
      </c>
    </row>
    <row r="394" s="12" customFormat="1" ht="22.8" customHeight="1">
      <c r="A394" s="12"/>
      <c r="B394" s="202"/>
      <c r="C394" s="203"/>
      <c r="D394" s="204" t="s">
        <v>72</v>
      </c>
      <c r="E394" s="216" t="s">
        <v>647</v>
      </c>
      <c r="F394" s="216" t="s">
        <v>648</v>
      </c>
      <c r="G394" s="203"/>
      <c r="H394" s="203"/>
      <c r="I394" s="206"/>
      <c r="J394" s="217">
        <f>BK394</f>
        <v>0</v>
      </c>
      <c r="K394" s="203"/>
      <c r="L394" s="208"/>
      <c r="M394" s="209"/>
      <c r="N394" s="210"/>
      <c r="O394" s="210"/>
      <c r="P394" s="211">
        <f>SUM(P395:P409)</f>
        <v>0</v>
      </c>
      <c r="Q394" s="210"/>
      <c r="R394" s="211">
        <f>SUM(R395:R409)</f>
        <v>0</v>
      </c>
      <c r="S394" s="210"/>
      <c r="T394" s="212">
        <f>SUM(T395:T409)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3" t="s">
        <v>81</v>
      </c>
      <c r="AT394" s="214" t="s">
        <v>72</v>
      </c>
      <c r="AU394" s="214" t="s">
        <v>81</v>
      </c>
      <c r="AY394" s="213" t="s">
        <v>118</v>
      </c>
      <c r="BK394" s="215">
        <f>SUM(BK395:BK409)</f>
        <v>0</v>
      </c>
    </row>
    <row r="395" s="2" customFormat="1" ht="16.5" customHeight="1">
      <c r="A395" s="37"/>
      <c r="B395" s="38"/>
      <c r="C395" s="218" t="s">
        <v>649</v>
      </c>
      <c r="D395" s="218" t="s">
        <v>120</v>
      </c>
      <c r="E395" s="219" t="s">
        <v>650</v>
      </c>
      <c r="F395" s="220" t="s">
        <v>651</v>
      </c>
      <c r="G395" s="221" t="s">
        <v>248</v>
      </c>
      <c r="H395" s="222">
        <v>396.39999999999998</v>
      </c>
      <c r="I395" s="223"/>
      <c r="J395" s="224">
        <f>ROUND(I395*H395,2)</f>
        <v>0</v>
      </c>
      <c r="K395" s="225"/>
      <c r="L395" s="43"/>
      <c r="M395" s="226" t="s">
        <v>1</v>
      </c>
      <c r="N395" s="227" t="s">
        <v>38</v>
      </c>
      <c r="O395" s="90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0" t="s">
        <v>124</v>
      </c>
      <c r="AT395" s="230" t="s">
        <v>120</v>
      </c>
      <c r="AU395" s="230" t="s">
        <v>83</v>
      </c>
      <c r="AY395" s="16" t="s">
        <v>118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6" t="s">
        <v>81</v>
      </c>
      <c r="BK395" s="231">
        <f>ROUND(I395*H395,2)</f>
        <v>0</v>
      </c>
      <c r="BL395" s="16" t="s">
        <v>124</v>
      </c>
      <c r="BM395" s="230" t="s">
        <v>652</v>
      </c>
    </row>
    <row r="396" s="2" customFormat="1">
      <c r="A396" s="37"/>
      <c r="B396" s="38"/>
      <c r="C396" s="39"/>
      <c r="D396" s="232" t="s">
        <v>126</v>
      </c>
      <c r="E396" s="39"/>
      <c r="F396" s="233" t="s">
        <v>653</v>
      </c>
      <c r="G396" s="39"/>
      <c r="H396" s="39"/>
      <c r="I396" s="234"/>
      <c r="J396" s="39"/>
      <c r="K396" s="39"/>
      <c r="L396" s="43"/>
      <c r="M396" s="235"/>
      <c r="N396" s="236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126</v>
      </c>
      <c r="AU396" s="16" t="s">
        <v>83</v>
      </c>
    </row>
    <row r="397" s="13" customFormat="1">
      <c r="A397" s="13"/>
      <c r="B397" s="237"/>
      <c r="C397" s="238"/>
      <c r="D397" s="232" t="s">
        <v>128</v>
      </c>
      <c r="E397" s="239" t="s">
        <v>1</v>
      </c>
      <c r="F397" s="240" t="s">
        <v>654</v>
      </c>
      <c r="G397" s="238"/>
      <c r="H397" s="241">
        <v>396.39999999999998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128</v>
      </c>
      <c r="AU397" s="247" t="s">
        <v>83</v>
      </c>
      <c r="AV397" s="13" t="s">
        <v>83</v>
      </c>
      <c r="AW397" s="13" t="s">
        <v>30</v>
      </c>
      <c r="AX397" s="13" t="s">
        <v>81</v>
      </c>
      <c r="AY397" s="247" t="s">
        <v>118</v>
      </c>
    </row>
    <row r="398" s="2" customFormat="1" ht="24.15" customHeight="1">
      <c r="A398" s="37"/>
      <c r="B398" s="38"/>
      <c r="C398" s="218" t="s">
        <v>655</v>
      </c>
      <c r="D398" s="218" t="s">
        <v>120</v>
      </c>
      <c r="E398" s="219" t="s">
        <v>656</v>
      </c>
      <c r="F398" s="220" t="s">
        <v>657</v>
      </c>
      <c r="G398" s="221" t="s">
        <v>248</v>
      </c>
      <c r="H398" s="222">
        <v>5549.6000000000004</v>
      </c>
      <c r="I398" s="223"/>
      <c r="J398" s="224">
        <f>ROUND(I398*H398,2)</f>
        <v>0</v>
      </c>
      <c r="K398" s="225"/>
      <c r="L398" s="43"/>
      <c r="M398" s="226" t="s">
        <v>1</v>
      </c>
      <c r="N398" s="227" t="s">
        <v>38</v>
      </c>
      <c r="O398" s="90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0" t="s">
        <v>124</v>
      </c>
      <c r="AT398" s="230" t="s">
        <v>120</v>
      </c>
      <c r="AU398" s="230" t="s">
        <v>83</v>
      </c>
      <c r="AY398" s="16" t="s">
        <v>118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6" t="s">
        <v>81</v>
      </c>
      <c r="BK398" s="231">
        <f>ROUND(I398*H398,2)</f>
        <v>0</v>
      </c>
      <c r="BL398" s="16" t="s">
        <v>124</v>
      </c>
      <c r="BM398" s="230" t="s">
        <v>658</v>
      </c>
    </row>
    <row r="399" s="2" customFormat="1">
      <c r="A399" s="37"/>
      <c r="B399" s="38"/>
      <c r="C399" s="39"/>
      <c r="D399" s="232" t="s">
        <v>126</v>
      </c>
      <c r="E399" s="39"/>
      <c r="F399" s="233" t="s">
        <v>659</v>
      </c>
      <c r="G399" s="39"/>
      <c r="H399" s="39"/>
      <c r="I399" s="234"/>
      <c r="J399" s="39"/>
      <c r="K399" s="39"/>
      <c r="L399" s="43"/>
      <c r="M399" s="235"/>
      <c r="N399" s="236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126</v>
      </c>
      <c r="AU399" s="16" t="s">
        <v>83</v>
      </c>
    </row>
    <row r="400" s="13" customFormat="1">
      <c r="A400" s="13"/>
      <c r="B400" s="237"/>
      <c r="C400" s="238"/>
      <c r="D400" s="232" t="s">
        <v>128</v>
      </c>
      <c r="E400" s="239" t="s">
        <v>1</v>
      </c>
      <c r="F400" s="240" t="s">
        <v>660</v>
      </c>
      <c r="G400" s="238"/>
      <c r="H400" s="241">
        <v>5549.6000000000004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128</v>
      </c>
      <c r="AU400" s="247" t="s">
        <v>83</v>
      </c>
      <c r="AV400" s="13" t="s">
        <v>83</v>
      </c>
      <c r="AW400" s="13" t="s">
        <v>30</v>
      </c>
      <c r="AX400" s="13" t="s">
        <v>81</v>
      </c>
      <c r="AY400" s="247" t="s">
        <v>118</v>
      </c>
    </row>
    <row r="401" s="2" customFormat="1" ht="24.15" customHeight="1">
      <c r="A401" s="37"/>
      <c r="B401" s="38"/>
      <c r="C401" s="218" t="s">
        <v>661</v>
      </c>
      <c r="D401" s="218" t="s">
        <v>120</v>
      </c>
      <c r="E401" s="219" t="s">
        <v>662</v>
      </c>
      <c r="F401" s="220" t="s">
        <v>663</v>
      </c>
      <c r="G401" s="221" t="s">
        <v>248</v>
      </c>
      <c r="H401" s="222">
        <v>396.39999999999998</v>
      </c>
      <c r="I401" s="223"/>
      <c r="J401" s="224">
        <f>ROUND(I401*H401,2)</f>
        <v>0</v>
      </c>
      <c r="K401" s="225"/>
      <c r="L401" s="43"/>
      <c r="M401" s="226" t="s">
        <v>1</v>
      </c>
      <c r="N401" s="227" t="s">
        <v>38</v>
      </c>
      <c r="O401" s="90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0" t="s">
        <v>124</v>
      </c>
      <c r="AT401" s="230" t="s">
        <v>120</v>
      </c>
      <c r="AU401" s="230" t="s">
        <v>83</v>
      </c>
      <c r="AY401" s="16" t="s">
        <v>118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6" t="s">
        <v>81</v>
      </c>
      <c r="BK401" s="231">
        <f>ROUND(I401*H401,2)</f>
        <v>0</v>
      </c>
      <c r="BL401" s="16" t="s">
        <v>124</v>
      </c>
      <c r="BM401" s="230" t="s">
        <v>664</v>
      </c>
    </row>
    <row r="402" s="2" customFormat="1">
      <c r="A402" s="37"/>
      <c r="B402" s="38"/>
      <c r="C402" s="39"/>
      <c r="D402" s="232" t="s">
        <v>126</v>
      </c>
      <c r="E402" s="39"/>
      <c r="F402" s="233" t="s">
        <v>665</v>
      </c>
      <c r="G402" s="39"/>
      <c r="H402" s="39"/>
      <c r="I402" s="234"/>
      <c r="J402" s="39"/>
      <c r="K402" s="39"/>
      <c r="L402" s="43"/>
      <c r="M402" s="235"/>
      <c r="N402" s="236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126</v>
      </c>
      <c r="AU402" s="16" t="s">
        <v>83</v>
      </c>
    </row>
    <row r="403" s="2" customFormat="1" ht="24.15" customHeight="1">
      <c r="A403" s="37"/>
      <c r="B403" s="38"/>
      <c r="C403" s="218" t="s">
        <v>666</v>
      </c>
      <c r="D403" s="218" t="s">
        <v>120</v>
      </c>
      <c r="E403" s="219" t="s">
        <v>667</v>
      </c>
      <c r="F403" s="220" t="s">
        <v>247</v>
      </c>
      <c r="G403" s="221" t="s">
        <v>248</v>
      </c>
      <c r="H403" s="222">
        <v>89.900000000000006</v>
      </c>
      <c r="I403" s="223"/>
      <c r="J403" s="224">
        <f>ROUND(I403*H403,2)</f>
        <v>0</v>
      </c>
      <c r="K403" s="225"/>
      <c r="L403" s="43"/>
      <c r="M403" s="226" t="s">
        <v>1</v>
      </c>
      <c r="N403" s="227" t="s">
        <v>38</v>
      </c>
      <c r="O403" s="90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0" t="s">
        <v>124</v>
      </c>
      <c r="AT403" s="230" t="s">
        <v>120</v>
      </c>
      <c r="AU403" s="230" t="s">
        <v>83</v>
      </c>
      <c r="AY403" s="16" t="s">
        <v>118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6" t="s">
        <v>81</v>
      </c>
      <c r="BK403" s="231">
        <f>ROUND(I403*H403,2)</f>
        <v>0</v>
      </c>
      <c r="BL403" s="16" t="s">
        <v>124</v>
      </c>
      <c r="BM403" s="230" t="s">
        <v>668</v>
      </c>
    </row>
    <row r="404" s="2" customFormat="1">
      <c r="A404" s="37"/>
      <c r="B404" s="38"/>
      <c r="C404" s="39"/>
      <c r="D404" s="232" t="s">
        <v>126</v>
      </c>
      <c r="E404" s="39"/>
      <c r="F404" s="233" t="s">
        <v>250</v>
      </c>
      <c r="G404" s="39"/>
      <c r="H404" s="39"/>
      <c r="I404" s="234"/>
      <c r="J404" s="39"/>
      <c r="K404" s="39"/>
      <c r="L404" s="43"/>
      <c r="M404" s="235"/>
      <c r="N404" s="236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126</v>
      </c>
      <c r="AU404" s="16" t="s">
        <v>83</v>
      </c>
    </row>
    <row r="405" s="2" customFormat="1" ht="37.8" customHeight="1">
      <c r="A405" s="37"/>
      <c r="B405" s="38"/>
      <c r="C405" s="218" t="s">
        <v>669</v>
      </c>
      <c r="D405" s="218" t="s">
        <v>120</v>
      </c>
      <c r="E405" s="219" t="s">
        <v>670</v>
      </c>
      <c r="F405" s="220" t="s">
        <v>671</v>
      </c>
      <c r="G405" s="221" t="s">
        <v>248</v>
      </c>
      <c r="H405" s="222">
        <v>151.125</v>
      </c>
      <c r="I405" s="223"/>
      <c r="J405" s="224">
        <f>ROUND(I405*H405,2)</f>
        <v>0</v>
      </c>
      <c r="K405" s="225"/>
      <c r="L405" s="43"/>
      <c r="M405" s="226" t="s">
        <v>1</v>
      </c>
      <c r="N405" s="227" t="s">
        <v>38</v>
      </c>
      <c r="O405" s="90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0" t="s">
        <v>124</v>
      </c>
      <c r="AT405" s="230" t="s">
        <v>120</v>
      </c>
      <c r="AU405" s="230" t="s">
        <v>83</v>
      </c>
      <c r="AY405" s="16" t="s">
        <v>118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6" t="s">
        <v>81</v>
      </c>
      <c r="BK405" s="231">
        <f>ROUND(I405*H405,2)</f>
        <v>0</v>
      </c>
      <c r="BL405" s="16" t="s">
        <v>124</v>
      </c>
      <c r="BM405" s="230" t="s">
        <v>672</v>
      </c>
    </row>
    <row r="406" s="2" customFormat="1">
      <c r="A406" s="37"/>
      <c r="B406" s="38"/>
      <c r="C406" s="39"/>
      <c r="D406" s="232" t="s">
        <v>126</v>
      </c>
      <c r="E406" s="39"/>
      <c r="F406" s="233" t="s">
        <v>673</v>
      </c>
      <c r="G406" s="39"/>
      <c r="H406" s="39"/>
      <c r="I406" s="234"/>
      <c r="J406" s="39"/>
      <c r="K406" s="39"/>
      <c r="L406" s="43"/>
      <c r="M406" s="235"/>
      <c r="N406" s="236"/>
      <c r="O406" s="90"/>
      <c r="P406" s="90"/>
      <c r="Q406" s="90"/>
      <c r="R406" s="90"/>
      <c r="S406" s="90"/>
      <c r="T406" s="91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126</v>
      </c>
      <c r="AU406" s="16" t="s">
        <v>83</v>
      </c>
    </row>
    <row r="407" s="2" customFormat="1" ht="44.25" customHeight="1">
      <c r="A407" s="37"/>
      <c r="B407" s="38"/>
      <c r="C407" s="218" t="s">
        <v>674</v>
      </c>
      <c r="D407" s="218" t="s">
        <v>120</v>
      </c>
      <c r="E407" s="219" t="s">
        <v>675</v>
      </c>
      <c r="F407" s="220" t="s">
        <v>676</v>
      </c>
      <c r="G407" s="221" t="s">
        <v>248</v>
      </c>
      <c r="H407" s="222">
        <v>155.375</v>
      </c>
      <c r="I407" s="223"/>
      <c r="J407" s="224">
        <f>ROUND(I407*H407,2)</f>
        <v>0</v>
      </c>
      <c r="K407" s="225"/>
      <c r="L407" s="43"/>
      <c r="M407" s="226" t="s">
        <v>1</v>
      </c>
      <c r="N407" s="227" t="s">
        <v>38</v>
      </c>
      <c r="O407" s="90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0" t="s">
        <v>124</v>
      </c>
      <c r="AT407" s="230" t="s">
        <v>120</v>
      </c>
      <c r="AU407" s="230" t="s">
        <v>83</v>
      </c>
      <c r="AY407" s="16" t="s">
        <v>118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6" t="s">
        <v>81</v>
      </c>
      <c r="BK407" s="231">
        <f>ROUND(I407*H407,2)</f>
        <v>0</v>
      </c>
      <c r="BL407" s="16" t="s">
        <v>124</v>
      </c>
      <c r="BM407" s="230" t="s">
        <v>677</v>
      </c>
    </row>
    <row r="408" s="2" customFormat="1">
      <c r="A408" s="37"/>
      <c r="B408" s="38"/>
      <c r="C408" s="39"/>
      <c r="D408" s="232" t="s">
        <v>126</v>
      </c>
      <c r="E408" s="39"/>
      <c r="F408" s="233" t="s">
        <v>676</v>
      </c>
      <c r="G408" s="39"/>
      <c r="H408" s="39"/>
      <c r="I408" s="234"/>
      <c r="J408" s="39"/>
      <c r="K408" s="39"/>
      <c r="L408" s="43"/>
      <c r="M408" s="235"/>
      <c r="N408" s="236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126</v>
      </c>
      <c r="AU408" s="16" t="s">
        <v>83</v>
      </c>
    </row>
    <row r="409" s="13" customFormat="1">
      <c r="A409" s="13"/>
      <c r="B409" s="237"/>
      <c r="C409" s="238"/>
      <c r="D409" s="232" t="s">
        <v>128</v>
      </c>
      <c r="E409" s="239" t="s">
        <v>1</v>
      </c>
      <c r="F409" s="240" t="s">
        <v>678</v>
      </c>
      <c r="G409" s="238"/>
      <c r="H409" s="241">
        <v>155.375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128</v>
      </c>
      <c r="AU409" s="247" t="s">
        <v>83</v>
      </c>
      <c r="AV409" s="13" t="s">
        <v>83</v>
      </c>
      <c r="AW409" s="13" t="s">
        <v>30</v>
      </c>
      <c r="AX409" s="13" t="s">
        <v>81</v>
      </c>
      <c r="AY409" s="247" t="s">
        <v>118</v>
      </c>
    </row>
    <row r="410" s="12" customFormat="1" ht="22.8" customHeight="1">
      <c r="A410" s="12"/>
      <c r="B410" s="202"/>
      <c r="C410" s="203"/>
      <c r="D410" s="204" t="s">
        <v>72</v>
      </c>
      <c r="E410" s="216" t="s">
        <v>679</v>
      </c>
      <c r="F410" s="216" t="s">
        <v>680</v>
      </c>
      <c r="G410" s="203"/>
      <c r="H410" s="203"/>
      <c r="I410" s="206"/>
      <c r="J410" s="217">
        <f>BK410</f>
        <v>0</v>
      </c>
      <c r="K410" s="203"/>
      <c r="L410" s="208"/>
      <c r="M410" s="209"/>
      <c r="N410" s="210"/>
      <c r="O410" s="210"/>
      <c r="P410" s="211">
        <f>SUM(P411:P412)</f>
        <v>0</v>
      </c>
      <c r="Q410" s="210"/>
      <c r="R410" s="211">
        <f>SUM(R411:R412)</f>
        <v>0</v>
      </c>
      <c r="S410" s="210"/>
      <c r="T410" s="212">
        <f>SUM(T411:T412)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3" t="s">
        <v>81</v>
      </c>
      <c r="AT410" s="214" t="s">
        <v>72</v>
      </c>
      <c r="AU410" s="214" t="s">
        <v>81</v>
      </c>
      <c r="AY410" s="213" t="s">
        <v>118</v>
      </c>
      <c r="BK410" s="215">
        <f>SUM(BK411:BK412)</f>
        <v>0</v>
      </c>
    </row>
    <row r="411" s="2" customFormat="1" ht="24.15" customHeight="1">
      <c r="A411" s="37"/>
      <c r="B411" s="38"/>
      <c r="C411" s="218" t="s">
        <v>681</v>
      </c>
      <c r="D411" s="218" t="s">
        <v>120</v>
      </c>
      <c r="E411" s="219" t="s">
        <v>682</v>
      </c>
      <c r="F411" s="220" t="s">
        <v>683</v>
      </c>
      <c r="G411" s="221" t="s">
        <v>248</v>
      </c>
      <c r="H411" s="222">
        <v>1336.1579999999999</v>
      </c>
      <c r="I411" s="223"/>
      <c r="J411" s="224">
        <f>ROUND(I411*H411,2)</f>
        <v>0</v>
      </c>
      <c r="K411" s="225"/>
      <c r="L411" s="43"/>
      <c r="M411" s="226" t="s">
        <v>1</v>
      </c>
      <c r="N411" s="227" t="s">
        <v>38</v>
      </c>
      <c r="O411" s="90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0" t="s">
        <v>124</v>
      </c>
      <c r="AT411" s="230" t="s">
        <v>120</v>
      </c>
      <c r="AU411" s="230" t="s">
        <v>83</v>
      </c>
      <c r="AY411" s="16" t="s">
        <v>118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6" t="s">
        <v>81</v>
      </c>
      <c r="BK411" s="231">
        <f>ROUND(I411*H411,2)</f>
        <v>0</v>
      </c>
      <c r="BL411" s="16" t="s">
        <v>124</v>
      </c>
      <c r="BM411" s="230" t="s">
        <v>684</v>
      </c>
    </row>
    <row r="412" s="2" customFormat="1">
      <c r="A412" s="37"/>
      <c r="B412" s="38"/>
      <c r="C412" s="39"/>
      <c r="D412" s="232" t="s">
        <v>126</v>
      </c>
      <c r="E412" s="39"/>
      <c r="F412" s="233" t="s">
        <v>685</v>
      </c>
      <c r="G412" s="39"/>
      <c r="H412" s="39"/>
      <c r="I412" s="234"/>
      <c r="J412" s="39"/>
      <c r="K412" s="39"/>
      <c r="L412" s="43"/>
      <c r="M412" s="270"/>
      <c r="N412" s="271"/>
      <c r="O412" s="272"/>
      <c r="P412" s="272"/>
      <c r="Q412" s="272"/>
      <c r="R412" s="272"/>
      <c r="S412" s="272"/>
      <c r="T412" s="273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126</v>
      </c>
      <c r="AU412" s="16" t="s">
        <v>83</v>
      </c>
    </row>
    <row r="413" s="2" customFormat="1" ht="6.96" customHeight="1">
      <c r="A413" s="37"/>
      <c r="B413" s="65"/>
      <c r="C413" s="66"/>
      <c r="D413" s="66"/>
      <c r="E413" s="66"/>
      <c r="F413" s="66"/>
      <c r="G413" s="66"/>
      <c r="H413" s="66"/>
      <c r="I413" s="66"/>
      <c r="J413" s="66"/>
      <c r="K413" s="66"/>
      <c r="L413" s="43"/>
      <c r="M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</row>
  </sheetData>
  <sheetProtection sheet="1" autoFilter="0" formatColumns="0" formatRows="0" objects="1" scenarios="1" spinCount="100000" saltValue="86AXeNdhNz84UkthQbDb6gOYULzLKdq9YOsk/XpYUTN7KzVBZPh+4NYHTnQnNQ4EUujNq9Qf7HSN+Ji79gf3/A==" hashValue="pHJm8xqurISa1rlXLK+dr22xl8DUVY4mjTmir7yoIx8GgAB98kVksQn+5WPcnFc7Nqjfj8zSm4pk9og0emj0GA==" algorithmName="SHA-512" password="CC35"/>
  <autoFilter ref="C123:K41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87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Vodovod Holice, ulice Žižkova a Jiráskova - R 2023-08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16. 12. 2020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ROUND((SUM(BE123:BE152)),  2)</f>
        <v>0</v>
      </c>
      <c r="G33" s="37"/>
      <c r="H33" s="37"/>
      <c r="I33" s="154">
        <v>0.20999999999999999</v>
      </c>
      <c r="J33" s="153">
        <f>ROUND(((SUM(BE123:BE152))*I33),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ROUND((SUM(BF123:BF152)),  2)</f>
        <v>0</v>
      </c>
      <c r="G34" s="37"/>
      <c r="H34" s="37"/>
      <c r="I34" s="154">
        <v>0.14999999999999999</v>
      </c>
      <c r="J34" s="153">
        <f>ROUND(((SUM(BF123:BF152))*I34),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ROUND((SUM(BG123:BG152)),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ROUND((SUM(BH123:BH152)),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ROUND((SUM(BI123:BI152)),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Vodovod Holice, ulice Žižkova a Jiráskova - R 2023-08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16. 12. 2020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91</v>
      </c>
      <c r="D94" s="175"/>
      <c r="E94" s="175"/>
      <c r="F94" s="175"/>
      <c r="G94" s="175"/>
      <c r="H94" s="175"/>
      <c r="I94" s="175"/>
      <c r="J94" s="176" t="s">
        <v>92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93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78"/>
      <c r="C97" s="179"/>
      <c r="D97" s="180" t="s">
        <v>687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688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689</v>
      </c>
      <c r="E99" s="187"/>
      <c r="F99" s="187"/>
      <c r="G99" s="187"/>
      <c r="H99" s="187"/>
      <c r="I99" s="187"/>
      <c r="J99" s="188">
        <f>J134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690</v>
      </c>
      <c r="E100" s="187"/>
      <c r="F100" s="187"/>
      <c r="G100" s="187"/>
      <c r="H100" s="187"/>
      <c r="I100" s="187"/>
      <c r="J100" s="188">
        <f>J139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691</v>
      </c>
      <c r="E101" s="187"/>
      <c r="F101" s="187"/>
      <c r="G101" s="187"/>
      <c r="H101" s="187"/>
      <c r="I101" s="187"/>
      <c r="J101" s="188">
        <f>J142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692</v>
      </c>
      <c r="E102" s="187"/>
      <c r="F102" s="187"/>
      <c r="G102" s="187"/>
      <c r="H102" s="187"/>
      <c r="I102" s="187"/>
      <c r="J102" s="188">
        <f>J145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693</v>
      </c>
      <c r="E103" s="187"/>
      <c r="F103" s="187"/>
      <c r="G103" s="187"/>
      <c r="H103" s="187"/>
      <c r="I103" s="187"/>
      <c r="J103" s="188">
        <f>J150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Vodovod Holice, ulice Žižkova a Jiráskova - R 2023-08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88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VON - Vedlejší a ostatní náklady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16. 12. 2020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31" t="s">
        <v>29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IF(E18="","",E18)</f>
        <v>Vyplň údaj</v>
      </c>
      <c r="G120" s="39"/>
      <c r="H120" s="39"/>
      <c r="I120" s="31" t="s">
        <v>31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104</v>
      </c>
      <c r="D122" s="193" t="s">
        <v>58</v>
      </c>
      <c r="E122" s="193" t="s">
        <v>54</v>
      </c>
      <c r="F122" s="193" t="s">
        <v>55</v>
      </c>
      <c r="G122" s="193" t="s">
        <v>105</v>
      </c>
      <c r="H122" s="193" t="s">
        <v>106</v>
      </c>
      <c r="I122" s="193" t="s">
        <v>107</v>
      </c>
      <c r="J122" s="194" t="s">
        <v>92</v>
      </c>
      <c r="K122" s="195" t="s">
        <v>108</v>
      </c>
      <c r="L122" s="196"/>
      <c r="M122" s="99" t="s">
        <v>1</v>
      </c>
      <c r="N122" s="100" t="s">
        <v>37</v>
      </c>
      <c r="O122" s="100" t="s">
        <v>109</v>
      </c>
      <c r="P122" s="100" t="s">
        <v>110</v>
      </c>
      <c r="Q122" s="100" t="s">
        <v>111</v>
      </c>
      <c r="R122" s="100" t="s">
        <v>112</v>
      </c>
      <c r="S122" s="100" t="s">
        <v>113</v>
      </c>
      <c r="T122" s="101" t="s">
        <v>114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115</v>
      </c>
      <c r="D123" s="39"/>
      <c r="E123" s="39"/>
      <c r="F123" s="39"/>
      <c r="G123" s="39"/>
      <c r="H123" s="39"/>
      <c r="I123" s="39"/>
      <c r="J123" s="197">
        <f>BK123</f>
        <v>0</v>
      </c>
      <c r="K123" s="39"/>
      <c r="L123" s="43"/>
      <c r="M123" s="102"/>
      <c r="N123" s="198"/>
      <c r="O123" s="103"/>
      <c r="P123" s="199">
        <f>P124</f>
        <v>0</v>
      </c>
      <c r="Q123" s="103"/>
      <c r="R123" s="199">
        <f>R124</f>
        <v>0</v>
      </c>
      <c r="S123" s="103"/>
      <c r="T123" s="200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94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72</v>
      </c>
      <c r="E124" s="205" t="s">
        <v>694</v>
      </c>
      <c r="F124" s="205" t="s">
        <v>695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P125+P134+P139+P142+P145+P150</f>
        <v>0</v>
      </c>
      <c r="Q124" s="210"/>
      <c r="R124" s="211">
        <f>R125+R134+R139+R142+R145+R150</f>
        <v>0</v>
      </c>
      <c r="S124" s="210"/>
      <c r="T124" s="212">
        <f>T125+T134+T139+T142+T145+T150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150</v>
      </c>
      <c r="AT124" s="214" t="s">
        <v>72</v>
      </c>
      <c r="AU124" s="214" t="s">
        <v>73</v>
      </c>
      <c r="AY124" s="213" t="s">
        <v>118</v>
      </c>
      <c r="BK124" s="215">
        <f>BK125+BK134+BK139+BK142+BK145+BK150</f>
        <v>0</v>
      </c>
    </row>
    <row r="125" s="12" customFormat="1" ht="22.8" customHeight="1">
      <c r="A125" s="12"/>
      <c r="B125" s="202"/>
      <c r="C125" s="203"/>
      <c r="D125" s="204" t="s">
        <v>72</v>
      </c>
      <c r="E125" s="216" t="s">
        <v>696</v>
      </c>
      <c r="F125" s="216" t="s">
        <v>697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SUM(P126:P133)</f>
        <v>0</v>
      </c>
      <c r="Q125" s="210"/>
      <c r="R125" s="211">
        <f>SUM(R126:R133)</f>
        <v>0</v>
      </c>
      <c r="S125" s="210"/>
      <c r="T125" s="212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150</v>
      </c>
      <c r="AT125" s="214" t="s">
        <v>72</v>
      </c>
      <c r="AU125" s="214" t="s">
        <v>81</v>
      </c>
      <c r="AY125" s="213" t="s">
        <v>118</v>
      </c>
      <c r="BK125" s="215">
        <f>SUM(BK126:BK133)</f>
        <v>0</v>
      </c>
    </row>
    <row r="126" s="2" customFormat="1" ht="16.5" customHeight="1">
      <c r="A126" s="37"/>
      <c r="B126" s="38"/>
      <c r="C126" s="218" t="s">
        <v>81</v>
      </c>
      <c r="D126" s="218" t="s">
        <v>120</v>
      </c>
      <c r="E126" s="219" t="s">
        <v>698</v>
      </c>
      <c r="F126" s="220" t="s">
        <v>699</v>
      </c>
      <c r="G126" s="221" t="s">
        <v>462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38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124</v>
      </c>
      <c r="AT126" s="230" t="s">
        <v>120</v>
      </c>
      <c r="AU126" s="230" t="s">
        <v>83</v>
      </c>
      <c r="AY126" s="16" t="s">
        <v>118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81</v>
      </c>
      <c r="BK126" s="231">
        <f>ROUND(I126*H126,2)</f>
        <v>0</v>
      </c>
      <c r="BL126" s="16" t="s">
        <v>124</v>
      </c>
      <c r="BM126" s="230" t="s">
        <v>83</v>
      </c>
    </row>
    <row r="127" s="2" customFormat="1">
      <c r="A127" s="37"/>
      <c r="B127" s="38"/>
      <c r="C127" s="39"/>
      <c r="D127" s="232" t="s">
        <v>126</v>
      </c>
      <c r="E127" s="39"/>
      <c r="F127" s="233" t="s">
        <v>699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126</v>
      </c>
      <c r="AU127" s="16" t="s">
        <v>83</v>
      </c>
    </row>
    <row r="128" s="2" customFormat="1" ht="16.5" customHeight="1">
      <c r="A128" s="37"/>
      <c r="B128" s="38"/>
      <c r="C128" s="218" t="s">
        <v>83</v>
      </c>
      <c r="D128" s="218" t="s">
        <v>120</v>
      </c>
      <c r="E128" s="219" t="s">
        <v>700</v>
      </c>
      <c r="F128" s="220" t="s">
        <v>701</v>
      </c>
      <c r="G128" s="221" t="s">
        <v>462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38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124</v>
      </c>
      <c r="AT128" s="230" t="s">
        <v>120</v>
      </c>
      <c r="AU128" s="230" t="s">
        <v>83</v>
      </c>
      <c r="AY128" s="16" t="s">
        <v>118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81</v>
      </c>
      <c r="BK128" s="231">
        <f>ROUND(I128*H128,2)</f>
        <v>0</v>
      </c>
      <c r="BL128" s="16" t="s">
        <v>124</v>
      </c>
      <c r="BM128" s="230" t="s">
        <v>124</v>
      </c>
    </row>
    <row r="129" s="2" customFormat="1">
      <c r="A129" s="37"/>
      <c r="B129" s="38"/>
      <c r="C129" s="39"/>
      <c r="D129" s="232" t="s">
        <v>126</v>
      </c>
      <c r="E129" s="39"/>
      <c r="F129" s="233" t="s">
        <v>701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126</v>
      </c>
      <c r="AU129" s="16" t="s">
        <v>83</v>
      </c>
    </row>
    <row r="130" s="2" customFormat="1" ht="16.5" customHeight="1">
      <c r="A130" s="37"/>
      <c r="B130" s="38"/>
      <c r="C130" s="218" t="s">
        <v>137</v>
      </c>
      <c r="D130" s="218" t="s">
        <v>120</v>
      </c>
      <c r="E130" s="219" t="s">
        <v>702</v>
      </c>
      <c r="F130" s="220" t="s">
        <v>703</v>
      </c>
      <c r="G130" s="221" t="s">
        <v>462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38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124</v>
      </c>
      <c r="AT130" s="230" t="s">
        <v>120</v>
      </c>
      <c r="AU130" s="230" t="s">
        <v>83</v>
      </c>
      <c r="AY130" s="16" t="s">
        <v>118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81</v>
      </c>
      <c r="BK130" s="231">
        <f>ROUND(I130*H130,2)</f>
        <v>0</v>
      </c>
      <c r="BL130" s="16" t="s">
        <v>124</v>
      </c>
      <c r="BM130" s="230" t="s">
        <v>156</v>
      </c>
    </row>
    <row r="131" s="2" customFormat="1">
      <c r="A131" s="37"/>
      <c r="B131" s="38"/>
      <c r="C131" s="39"/>
      <c r="D131" s="232" t="s">
        <v>126</v>
      </c>
      <c r="E131" s="39"/>
      <c r="F131" s="233" t="s">
        <v>703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126</v>
      </c>
      <c r="AU131" s="16" t="s">
        <v>83</v>
      </c>
    </row>
    <row r="132" s="2" customFormat="1" ht="24.15" customHeight="1">
      <c r="A132" s="37"/>
      <c r="B132" s="38"/>
      <c r="C132" s="218" t="s">
        <v>124</v>
      </c>
      <c r="D132" s="218" t="s">
        <v>120</v>
      </c>
      <c r="E132" s="219" t="s">
        <v>704</v>
      </c>
      <c r="F132" s="220" t="s">
        <v>705</v>
      </c>
      <c r="G132" s="221" t="s">
        <v>462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38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124</v>
      </c>
      <c r="AT132" s="230" t="s">
        <v>120</v>
      </c>
      <c r="AU132" s="230" t="s">
        <v>83</v>
      </c>
      <c r="AY132" s="16" t="s">
        <v>118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81</v>
      </c>
      <c r="BK132" s="231">
        <f>ROUND(I132*H132,2)</f>
        <v>0</v>
      </c>
      <c r="BL132" s="16" t="s">
        <v>124</v>
      </c>
      <c r="BM132" s="230" t="s">
        <v>169</v>
      </c>
    </row>
    <row r="133" s="2" customFormat="1">
      <c r="A133" s="37"/>
      <c r="B133" s="38"/>
      <c r="C133" s="39"/>
      <c r="D133" s="232" t="s">
        <v>126</v>
      </c>
      <c r="E133" s="39"/>
      <c r="F133" s="233" t="s">
        <v>705</v>
      </c>
      <c r="G133" s="39"/>
      <c r="H133" s="39"/>
      <c r="I133" s="234"/>
      <c r="J133" s="39"/>
      <c r="K133" s="39"/>
      <c r="L133" s="43"/>
      <c r="M133" s="235"/>
      <c r="N133" s="23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126</v>
      </c>
      <c r="AU133" s="16" t="s">
        <v>83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706</v>
      </c>
      <c r="F134" s="216" t="s">
        <v>707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SUM(P135:P138)</f>
        <v>0</v>
      </c>
      <c r="Q134" s="210"/>
      <c r="R134" s="211">
        <f>SUM(R135:R138)</f>
        <v>0</v>
      </c>
      <c r="S134" s="210"/>
      <c r="T134" s="212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150</v>
      </c>
      <c r="AT134" s="214" t="s">
        <v>72</v>
      </c>
      <c r="AU134" s="214" t="s">
        <v>81</v>
      </c>
      <c r="AY134" s="213" t="s">
        <v>118</v>
      </c>
      <c r="BK134" s="215">
        <f>SUM(BK135:BK138)</f>
        <v>0</v>
      </c>
    </row>
    <row r="135" s="2" customFormat="1" ht="16.5" customHeight="1">
      <c r="A135" s="37"/>
      <c r="B135" s="38"/>
      <c r="C135" s="218" t="s">
        <v>150</v>
      </c>
      <c r="D135" s="218" t="s">
        <v>120</v>
      </c>
      <c r="E135" s="219" t="s">
        <v>708</v>
      </c>
      <c r="F135" s="220" t="s">
        <v>707</v>
      </c>
      <c r="G135" s="221" t="s">
        <v>462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38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124</v>
      </c>
      <c r="AT135" s="230" t="s">
        <v>120</v>
      </c>
      <c r="AU135" s="230" t="s">
        <v>83</v>
      </c>
      <c r="AY135" s="16" t="s">
        <v>118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81</v>
      </c>
      <c r="BK135" s="231">
        <f>ROUND(I135*H135,2)</f>
        <v>0</v>
      </c>
      <c r="BL135" s="16" t="s">
        <v>124</v>
      </c>
      <c r="BM135" s="230" t="s">
        <v>181</v>
      </c>
    </row>
    <row r="136" s="2" customFormat="1">
      <c r="A136" s="37"/>
      <c r="B136" s="38"/>
      <c r="C136" s="39"/>
      <c r="D136" s="232" t="s">
        <v>126</v>
      </c>
      <c r="E136" s="39"/>
      <c r="F136" s="233" t="s">
        <v>707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126</v>
      </c>
      <c r="AU136" s="16" t="s">
        <v>83</v>
      </c>
    </row>
    <row r="137" s="2" customFormat="1" ht="24.15" customHeight="1">
      <c r="A137" s="37"/>
      <c r="B137" s="38"/>
      <c r="C137" s="218" t="s">
        <v>156</v>
      </c>
      <c r="D137" s="218" t="s">
        <v>120</v>
      </c>
      <c r="E137" s="219" t="s">
        <v>709</v>
      </c>
      <c r="F137" s="220" t="s">
        <v>710</v>
      </c>
      <c r="G137" s="221" t="s">
        <v>711</v>
      </c>
      <c r="H137" s="222">
        <v>2.5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38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124</v>
      </c>
      <c r="AT137" s="230" t="s">
        <v>120</v>
      </c>
      <c r="AU137" s="230" t="s">
        <v>83</v>
      </c>
      <c r="AY137" s="16" t="s">
        <v>118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81</v>
      </c>
      <c r="BK137" s="231">
        <f>ROUND(I137*H137,2)</f>
        <v>0</v>
      </c>
      <c r="BL137" s="16" t="s">
        <v>124</v>
      </c>
      <c r="BM137" s="230" t="s">
        <v>194</v>
      </c>
    </row>
    <row r="138" s="2" customFormat="1">
      <c r="A138" s="37"/>
      <c r="B138" s="38"/>
      <c r="C138" s="39"/>
      <c r="D138" s="232" t="s">
        <v>126</v>
      </c>
      <c r="E138" s="39"/>
      <c r="F138" s="233" t="s">
        <v>710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126</v>
      </c>
      <c r="AU138" s="16" t="s">
        <v>83</v>
      </c>
    </row>
    <row r="139" s="12" customFormat="1" ht="22.8" customHeight="1">
      <c r="A139" s="12"/>
      <c r="B139" s="202"/>
      <c r="C139" s="203"/>
      <c r="D139" s="204" t="s">
        <v>72</v>
      </c>
      <c r="E139" s="216" t="s">
        <v>712</v>
      </c>
      <c r="F139" s="216" t="s">
        <v>713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0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150</v>
      </c>
      <c r="AT139" s="214" t="s">
        <v>72</v>
      </c>
      <c r="AU139" s="214" t="s">
        <v>81</v>
      </c>
      <c r="AY139" s="213" t="s">
        <v>118</v>
      </c>
      <c r="BK139" s="215">
        <f>SUM(BK140:BK141)</f>
        <v>0</v>
      </c>
    </row>
    <row r="140" s="2" customFormat="1" ht="16.5" customHeight="1">
      <c r="A140" s="37"/>
      <c r="B140" s="38"/>
      <c r="C140" s="218" t="s">
        <v>162</v>
      </c>
      <c r="D140" s="218" t="s">
        <v>120</v>
      </c>
      <c r="E140" s="219" t="s">
        <v>714</v>
      </c>
      <c r="F140" s="220" t="s">
        <v>715</v>
      </c>
      <c r="G140" s="221" t="s">
        <v>462</v>
      </c>
      <c r="H140" s="222">
        <v>2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38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124</v>
      </c>
      <c r="AT140" s="230" t="s">
        <v>120</v>
      </c>
      <c r="AU140" s="230" t="s">
        <v>83</v>
      </c>
      <c r="AY140" s="16" t="s">
        <v>118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81</v>
      </c>
      <c r="BK140" s="231">
        <f>ROUND(I140*H140,2)</f>
        <v>0</v>
      </c>
      <c r="BL140" s="16" t="s">
        <v>124</v>
      </c>
      <c r="BM140" s="230" t="s">
        <v>209</v>
      </c>
    </row>
    <row r="141" s="2" customFormat="1">
      <c r="A141" s="37"/>
      <c r="B141" s="38"/>
      <c r="C141" s="39"/>
      <c r="D141" s="232" t="s">
        <v>126</v>
      </c>
      <c r="E141" s="39"/>
      <c r="F141" s="233" t="s">
        <v>716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126</v>
      </c>
      <c r="AU141" s="16" t="s">
        <v>83</v>
      </c>
    </row>
    <row r="142" s="12" customFormat="1" ht="22.8" customHeight="1">
      <c r="A142" s="12"/>
      <c r="B142" s="202"/>
      <c r="C142" s="203"/>
      <c r="D142" s="204" t="s">
        <v>72</v>
      </c>
      <c r="E142" s="216" t="s">
        <v>717</v>
      </c>
      <c r="F142" s="216" t="s">
        <v>718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SUM(P143:P144)</f>
        <v>0</v>
      </c>
      <c r="Q142" s="210"/>
      <c r="R142" s="211">
        <f>SUM(R143:R144)</f>
        <v>0</v>
      </c>
      <c r="S142" s="210"/>
      <c r="T142" s="212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150</v>
      </c>
      <c r="AT142" s="214" t="s">
        <v>72</v>
      </c>
      <c r="AU142" s="214" t="s">
        <v>81</v>
      </c>
      <c r="AY142" s="213" t="s">
        <v>118</v>
      </c>
      <c r="BK142" s="215">
        <f>SUM(BK143:BK144)</f>
        <v>0</v>
      </c>
    </row>
    <row r="143" s="2" customFormat="1" ht="24.15" customHeight="1">
      <c r="A143" s="37"/>
      <c r="B143" s="38"/>
      <c r="C143" s="218" t="s">
        <v>169</v>
      </c>
      <c r="D143" s="218" t="s">
        <v>120</v>
      </c>
      <c r="E143" s="219" t="s">
        <v>719</v>
      </c>
      <c r="F143" s="220" t="s">
        <v>720</v>
      </c>
      <c r="G143" s="221" t="s">
        <v>462</v>
      </c>
      <c r="H143" s="222">
        <v>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38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124</v>
      </c>
      <c r="AT143" s="230" t="s">
        <v>120</v>
      </c>
      <c r="AU143" s="230" t="s">
        <v>83</v>
      </c>
      <c r="AY143" s="16" t="s">
        <v>118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81</v>
      </c>
      <c r="BK143" s="231">
        <f>ROUND(I143*H143,2)</f>
        <v>0</v>
      </c>
      <c r="BL143" s="16" t="s">
        <v>124</v>
      </c>
      <c r="BM143" s="230" t="s">
        <v>221</v>
      </c>
    </row>
    <row r="144" s="2" customFormat="1">
      <c r="A144" s="37"/>
      <c r="B144" s="38"/>
      <c r="C144" s="39"/>
      <c r="D144" s="232" t="s">
        <v>126</v>
      </c>
      <c r="E144" s="39"/>
      <c r="F144" s="233" t="s">
        <v>720</v>
      </c>
      <c r="G144" s="39"/>
      <c r="H144" s="39"/>
      <c r="I144" s="234"/>
      <c r="J144" s="39"/>
      <c r="K144" s="39"/>
      <c r="L144" s="43"/>
      <c r="M144" s="235"/>
      <c r="N144" s="23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126</v>
      </c>
      <c r="AU144" s="16" t="s">
        <v>83</v>
      </c>
    </row>
    <row r="145" s="12" customFormat="1" ht="22.8" customHeight="1">
      <c r="A145" s="12"/>
      <c r="B145" s="202"/>
      <c r="C145" s="203"/>
      <c r="D145" s="204" t="s">
        <v>72</v>
      </c>
      <c r="E145" s="216" t="s">
        <v>721</v>
      </c>
      <c r="F145" s="216" t="s">
        <v>722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SUM(P146:P149)</f>
        <v>0</v>
      </c>
      <c r="Q145" s="210"/>
      <c r="R145" s="211">
        <f>SUM(R146:R149)</f>
        <v>0</v>
      </c>
      <c r="S145" s="210"/>
      <c r="T145" s="212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150</v>
      </c>
      <c r="AT145" s="214" t="s">
        <v>72</v>
      </c>
      <c r="AU145" s="214" t="s">
        <v>81</v>
      </c>
      <c r="AY145" s="213" t="s">
        <v>118</v>
      </c>
      <c r="BK145" s="215">
        <f>SUM(BK146:BK149)</f>
        <v>0</v>
      </c>
    </row>
    <row r="146" s="2" customFormat="1" ht="16.5" customHeight="1">
      <c r="A146" s="37"/>
      <c r="B146" s="38"/>
      <c r="C146" s="218" t="s">
        <v>174</v>
      </c>
      <c r="D146" s="218" t="s">
        <v>120</v>
      </c>
      <c r="E146" s="219" t="s">
        <v>723</v>
      </c>
      <c r="F146" s="220" t="s">
        <v>724</v>
      </c>
      <c r="G146" s="221" t="s">
        <v>462</v>
      </c>
      <c r="H146" s="222">
        <v>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38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124</v>
      </c>
      <c r="AT146" s="230" t="s">
        <v>120</v>
      </c>
      <c r="AU146" s="230" t="s">
        <v>83</v>
      </c>
      <c r="AY146" s="16" t="s">
        <v>118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81</v>
      </c>
      <c r="BK146" s="231">
        <f>ROUND(I146*H146,2)</f>
        <v>0</v>
      </c>
      <c r="BL146" s="16" t="s">
        <v>124</v>
      </c>
      <c r="BM146" s="230" t="s">
        <v>233</v>
      </c>
    </row>
    <row r="147" s="2" customFormat="1">
      <c r="A147" s="37"/>
      <c r="B147" s="38"/>
      <c r="C147" s="39"/>
      <c r="D147" s="232" t="s">
        <v>126</v>
      </c>
      <c r="E147" s="39"/>
      <c r="F147" s="233" t="s">
        <v>724</v>
      </c>
      <c r="G147" s="39"/>
      <c r="H147" s="39"/>
      <c r="I147" s="234"/>
      <c r="J147" s="39"/>
      <c r="K147" s="39"/>
      <c r="L147" s="43"/>
      <c r="M147" s="235"/>
      <c r="N147" s="236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126</v>
      </c>
      <c r="AU147" s="16" t="s">
        <v>83</v>
      </c>
    </row>
    <row r="148" s="2" customFormat="1" ht="16.5" customHeight="1">
      <c r="A148" s="37"/>
      <c r="B148" s="38"/>
      <c r="C148" s="218" t="s">
        <v>181</v>
      </c>
      <c r="D148" s="218" t="s">
        <v>120</v>
      </c>
      <c r="E148" s="219" t="s">
        <v>725</v>
      </c>
      <c r="F148" s="220" t="s">
        <v>726</v>
      </c>
      <c r="G148" s="221" t="s">
        <v>462</v>
      </c>
      <c r="H148" s="222">
        <v>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38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124</v>
      </c>
      <c r="AT148" s="230" t="s">
        <v>120</v>
      </c>
      <c r="AU148" s="230" t="s">
        <v>83</v>
      </c>
      <c r="AY148" s="16" t="s">
        <v>118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81</v>
      </c>
      <c r="BK148" s="231">
        <f>ROUND(I148*H148,2)</f>
        <v>0</v>
      </c>
      <c r="BL148" s="16" t="s">
        <v>124</v>
      </c>
      <c r="BM148" s="230" t="s">
        <v>245</v>
      </c>
    </row>
    <row r="149" s="2" customFormat="1">
      <c r="A149" s="37"/>
      <c r="B149" s="38"/>
      <c r="C149" s="39"/>
      <c r="D149" s="232" t="s">
        <v>126</v>
      </c>
      <c r="E149" s="39"/>
      <c r="F149" s="233" t="s">
        <v>727</v>
      </c>
      <c r="G149" s="39"/>
      <c r="H149" s="39"/>
      <c r="I149" s="234"/>
      <c r="J149" s="39"/>
      <c r="K149" s="39"/>
      <c r="L149" s="43"/>
      <c r="M149" s="235"/>
      <c r="N149" s="236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126</v>
      </c>
      <c r="AU149" s="16" t="s">
        <v>83</v>
      </c>
    </row>
    <row r="150" s="12" customFormat="1" ht="22.8" customHeight="1">
      <c r="A150" s="12"/>
      <c r="B150" s="202"/>
      <c r="C150" s="203"/>
      <c r="D150" s="204" t="s">
        <v>72</v>
      </c>
      <c r="E150" s="216" t="s">
        <v>728</v>
      </c>
      <c r="F150" s="216" t="s">
        <v>729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SUM(P151:P152)</f>
        <v>0</v>
      </c>
      <c r="Q150" s="210"/>
      <c r="R150" s="211">
        <f>SUM(R151:R152)</f>
        <v>0</v>
      </c>
      <c r="S150" s="210"/>
      <c r="T150" s="212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150</v>
      </c>
      <c r="AT150" s="214" t="s">
        <v>72</v>
      </c>
      <c r="AU150" s="214" t="s">
        <v>81</v>
      </c>
      <c r="AY150" s="213" t="s">
        <v>118</v>
      </c>
      <c r="BK150" s="215">
        <f>SUM(BK151:BK152)</f>
        <v>0</v>
      </c>
    </row>
    <row r="151" s="2" customFormat="1" ht="16.5" customHeight="1">
      <c r="A151" s="37"/>
      <c r="B151" s="38"/>
      <c r="C151" s="218" t="s">
        <v>187</v>
      </c>
      <c r="D151" s="218" t="s">
        <v>120</v>
      </c>
      <c r="E151" s="219" t="s">
        <v>730</v>
      </c>
      <c r="F151" s="220" t="s">
        <v>731</v>
      </c>
      <c r="G151" s="221" t="s">
        <v>462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38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124</v>
      </c>
      <c r="AT151" s="230" t="s">
        <v>120</v>
      </c>
      <c r="AU151" s="230" t="s">
        <v>83</v>
      </c>
      <c r="AY151" s="16" t="s">
        <v>118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81</v>
      </c>
      <c r="BK151" s="231">
        <f>ROUND(I151*H151,2)</f>
        <v>0</v>
      </c>
      <c r="BL151" s="16" t="s">
        <v>124</v>
      </c>
      <c r="BM151" s="230" t="s">
        <v>256</v>
      </c>
    </row>
    <row r="152" s="2" customFormat="1">
      <c r="A152" s="37"/>
      <c r="B152" s="38"/>
      <c r="C152" s="39"/>
      <c r="D152" s="232" t="s">
        <v>126</v>
      </c>
      <c r="E152" s="39"/>
      <c r="F152" s="233" t="s">
        <v>731</v>
      </c>
      <c r="G152" s="39"/>
      <c r="H152" s="39"/>
      <c r="I152" s="234"/>
      <c r="J152" s="39"/>
      <c r="K152" s="39"/>
      <c r="L152" s="43"/>
      <c r="M152" s="270"/>
      <c r="N152" s="271"/>
      <c r="O152" s="272"/>
      <c r="P152" s="272"/>
      <c r="Q152" s="272"/>
      <c r="R152" s="272"/>
      <c r="S152" s="272"/>
      <c r="T152" s="273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126</v>
      </c>
      <c r="AU152" s="16" t="s">
        <v>83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rwdbKnt/J82siXY44Rl80BWJT1HCas9deAXNmnFMT3r1/TRNkl+g5Y1r61QTJJzWYmY3MYMcfAg6Tjnwp3j1DQ==" hashValue="4mrWPPMT93Q26yB8us9enGXiH/EMEJ4t79VdfpuhCrU0Os5IlOqT5tdDVK7KGQaKuT9qUK6G1Z2xRcdVKc5cAQ==" algorithmName="SHA-512" password="CC35"/>
  <autoFilter ref="C122:K15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Falta</dc:creator>
  <cp:lastModifiedBy>Jan Falta</cp:lastModifiedBy>
  <dcterms:created xsi:type="dcterms:W3CDTF">2023-08-14T07:34:49Z</dcterms:created>
  <dcterms:modified xsi:type="dcterms:W3CDTF">2023-08-14T07:34:53Z</dcterms:modified>
</cp:coreProperties>
</file>